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2 г\Исполнение 2021 год\"/>
    </mc:Choice>
  </mc:AlternateContent>
  <bookViews>
    <workbookView xWindow="0" yWindow="0" windowWidth="28800" windowHeight="12435" activeTab="1"/>
  </bookViews>
  <sheets>
    <sheet name="Изменения" sheetId="5" r:id="rId1"/>
    <sheet name="Изменения (2)" sheetId="8" r:id="rId2"/>
  </sheets>
  <calcPr calcId="152511"/>
</workbook>
</file>

<file path=xl/calcChain.xml><?xml version="1.0" encoding="utf-8"?>
<calcChain xmlns="http://schemas.openxmlformats.org/spreadsheetml/2006/main">
  <c r="H17" i="8" l="1"/>
  <c r="G17" i="8"/>
  <c r="F17" i="8"/>
  <c r="E17" i="8"/>
  <c r="D17" i="8"/>
  <c r="H96" i="8" l="1"/>
  <c r="G96" i="8"/>
  <c r="F96" i="8"/>
  <c r="E96" i="8"/>
  <c r="D96" i="8"/>
  <c r="H95" i="8"/>
  <c r="G95" i="8"/>
  <c r="F95" i="8"/>
  <c r="E95" i="8"/>
  <c r="D95" i="8"/>
  <c r="H94" i="8"/>
  <c r="G94" i="8"/>
  <c r="F94" i="8"/>
  <c r="E94" i="8"/>
  <c r="D94" i="8"/>
  <c r="H93" i="8"/>
  <c r="G93" i="8"/>
  <c r="F93" i="8"/>
  <c r="E93" i="8"/>
  <c r="D93" i="8"/>
  <c r="H92" i="8"/>
  <c r="G92" i="8"/>
  <c r="F92" i="8"/>
  <c r="E92" i="8"/>
  <c r="D92" i="8"/>
  <c r="H91" i="8"/>
  <c r="G91" i="8"/>
  <c r="F91" i="8"/>
  <c r="E91" i="8"/>
  <c r="D91" i="8"/>
  <c r="H90" i="8"/>
  <c r="G90" i="8"/>
  <c r="F90" i="8"/>
  <c r="E90" i="8"/>
  <c r="D90" i="8"/>
  <c r="H89" i="8"/>
  <c r="G89" i="8"/>
  <c r="F89" i="8"/>
  <c r="E89" i="8"/>
  <c r="D89" i="8"/>
  <c r="H88" i="8"/>
  <c r="G88" i="8"/>
  <c r="F88" i="8"/>
  <c r="E88" i="8"/>
  <c r="D88" i="8"/>
  <c r="H87" i="8"/>
  <c r="G87" i="8"/>
  <c r="F87" i="8"/>
  <c r="E87" i="8"/>
  <c r="D87" i="8"/>
  <c r="H86" i="8"/>
  <c r="G86" i="8"/>
  <c r="F86" i="8"/>
  <c r="E86" i="8"/>
  <c r="D86" i="8"/>
  <c r="H85" i="8"/>
  <c r="G85" i="8"/>
  <c r="F85" i="8"/>
  <c r="E85" i="8"/>
  <c r="D85" i="8"/>
  <c r="H84" i="8"/>
  <c r="G84" i="8"/>
  <c r="F84" i="8"/>
  <c r="E84" i="8"/>
  <c r="D84" i="8"/>
  <c r="H83" i="8"/>
  <c r="G83" i="8"/>
  <c r="F83" i="8"/>
  <c r="E83" i="8"/>
  <c r="D83" i="8"/>
  <c r="H82" i="8"/>
  <c r="G82" i="8"/>
  <c r="F82" i="8"/>
  <c r="E82" i="8"/>
  <c r="D82" i="8"/>
  <c r="H81" i="8"/>
  <c r="G81" i="8"/>
  <c r="F81" i="8"/>
  <c r="E81" i="8"/>
  <c r="D81" i="8"/>
  <c r="H80" i="8"/>
  <c r="G80" i="8"/>
  <c r="F80" i="8"/>
  <c r="E80" i="8"/>
  <c r="D80" i="8"/>
  <c r="H79" i="8"/>
  <c r="G79" i="8"/>
  <c r="F79" i="8"/>
  <c r="E79" i="8"/>
  <c r="D79" i="8"/>
  <c r="H78" i="8"/>
  <c r="G78" i="8"/>
  <c r="F78" i="8"/>
  <c r="E78" i="8"/>
  <c r="D78" i="8"/>
  <c r="H77" i="8"/>
  <c r="G77" i="8"/>
  <c r="F77" i="8"/>
  <c r="E77" i="8"/>
  <c r="D77" i="8"/>
  <c r="H76" i="8"/>
  <c r="G76" i="8"/>
  <c r="F76" i="8"/>
  <c r="E76" i="8"/>
  <c r="D76" i="8"/>
  <c r="H75" i="8"/>
  <c r="G75" i="8"/>
  <c r="F75" i="8"/>
  <c r="E75" i="8"/>
  <c r="D75" i="8"/>
  <c r="H74" i="8"/>
  <c r="G74" i="8"/>
  <c r="F74" i="8"/>
  <c r="E74" i="8"/>
  <c r="D74" i="8"/>
  <c r="H73" i="8"/>
  <c r="G73" i="8"/>
  <c r="F73" i="8"/>
  <c r="E73" i="8"/>
  <c r="D73" i="8"/>
  <c r="H72" i="8"/>
  <c r="G72" i="8"/>
  <c r="F72" i="8"/>
  <c r="E72" i="8"/>
  <c r="D72" i="8"/>
  <c r="H71" i="8"/>
  <c r="G71" i="8"/>
  <c r="F71" i="8"/>
  <c r="E71" i="8"/>
  <c r="D71" i="8"/>
  <c r="H70" i="8"/>
  <c r="G70" i="8"/>
  <c r="F70" i="8"/>
  <c r="E70" i="8"/>
  <c r="D70" i="8"/>
  <c r="H69" i="8"/>
  <c r="G69" i="8"/>
  <c r="F69" i="8"/>
  <c r="E69" i="8"/>
  <c r="D69" i="8"/>
  <c r="H68" i="8"/>
  <c r="G68" i="8"/>
  <c r="F68" i="8"/>
  <c r="E68" i="8"/>
  <c r="D68" i="8"/>
  <c r="H67" i="8"/>
  <c r="G67" i="8"/>
  <c r="F67" i="8"/>
  <c r="E67" i="8"/>
  <c r="D67" i="8"/>
  <c r="H66" i="8"/>
  <c r="G66" i="8"/>
  <c r="F66" i="8"/>
  <c r="E66" i="8"/>
  <c r="D66" i="8"/>
  <c r="H65" i="8"/>
  <c r="G65" i="8"/>
  <c r="F65" i="8"/>
  <c r="E65" i="8"/>
  <c r="D65" i="8"/>
  <c r="H64" i="8"/>
  <c r="G64" i="8"/>
  <c r="F64" i="8"/>
  <c r="E64" i="8"/>
  <c r="D64" i="8"/>
  <c r="H63" i="8"/>
  <c r="G63" i="8"/>
  <c r="F63" i="8"/>
  <c r="E63" i="8"/>
  <c r="D63" i="8"/>
  <c r="H62" i="8"/>
  <c r="G62" i="8"/>
  <c r="F62" i="8"/>
  <c r="E62" i="8"/>
  <c r="D62" i="8"/>
  <c r="H61" i="8"/>
  <c r="G61" i="8"/>
  <c r="F61" i="8"/>
  <c r="E61" i="8"/>
  <c r="D61" i="8"/>
  <c r="H60" i="8"/>
  <c r="G60" i="8"/>
  <c r="F60" i="8"/>
  <c r="E60" i="8"/>
  <c r="D60" i="8"/>
  <c r="H59" i="8"/>
  <c r="G59" i="8"/>
  <c r="F59" i="8"/>
  <c r="E59" i="8"/>
  <c r="D59" i="8"/>
  <c r="H58" i="8"/>
  <c r="G58" i="8"/>
  <c r="F58" i="8"/>
  <c r="E58" i="8"/>
  <c r="D58" i="8"/>
  <c r="H57" i="8"/>
  <c r="G57" i="8"/>
  <c r="F57" i="8"/>
  <c r="E57" i="8"/>
  <c r="D57" i="8"/>
  <c r="H56" i="8"/>
  <c r="G56" i="8"/>
  <c r="F56" i="8"/>
  <c r="E56" i="8"/>
  <c r="D56" i="8"/>
  <c r="H55" i="8"/>
  <c r="G55" i="8"/>
  <c r="F55" i="8"/>
  <c r="E55" i="8"/>
  <c r="D55" i="8"/>
  <c r="H54" i="8"/>
  <c r="G54" i="8"/>
  <c r="F54" i="8"/>
  <c r="E54" i="8"/>
  <c r="D54" i="8"/>
  <c r="H53" i="8"/>
  <c r="G53" i="8"/>
  <c r="F53" i="8"/>
  <c r="E53" i="8"/>
  <c r="D53" i="8"/>
  <c r="H52" i="8"/>
  <c r="G52" i="8"/>
  <c r="F52" i="8"/>
  <c r="E52" i="8"/>
  <c r="D52" i="8"/>
  <c r="H51" i="8"/>
  <c r="G51" i="8"/>
  <c r="F51" i="8"/>
  <c r="E51" i="8"/>
  <c r="D51" i="8"/>
  <c r="H50" i="8"/>
  <c r="G50" i="8"/>
  <c r="F50" i="8"/>
  <c r="E50" i="8"/>
  <c r="D50" i="8"/>
  <c r="H49" i="8"/>
  <c r="G49" i="8"/>
  <c r="F49" i="8"/>
  <c r="E49" i="8"/>
  <c r="D49" i="8"/>
  <c r="H48" i="8"/>
  <c r="G48" i="8"/>
  <c r="F48" i="8"/>
  <c r="E48" i="8"/>
  <c r="D48" i="8"/>
  <c r="H47" i="8"/>
  <c r="G47" i="8"/>
  <c r="F47" i="8"/>
  <c r="E47" i="8"/>
  <c r="D47" i="8"/>
  <c r="H46" i="8"/>
  <c r="G46" i="8"/>
  <c r="F46" i="8"/>
  <c r="E46" i="8"/>
  <c r="D46" i="8"/>
  <c r="H45" i="8"/>
  <c r="G45" i="8"/>
  <c r="F45" i="8"/>
  <c r="E45" i="8"/>
  <c r="D45" i="8"/>
  <c r="H44" i="8"/>
  <c r="G44" i="8"/>
  <c r="F44" i="8"/>
  <c r="E44" i="8"/>
  <c r="D44" i="8"/>
  <c r="H43" i="8"/>
  <c r="G43" i="8"/>
  <c r="F43" i="8"/>
  <c r="E43" i="8"/>
  <c r="D43" i="8"/>
  <c r="H42" i="8"/>
  <c r="G42" i="8"/>
  <c r="F42" i="8"/>
  <c r="E42" i="8"/>
  <c r="D42" i="8"/>
  <c r="H41" i="8"/>
  <c r="G41" i="8"/>
  <c r="F41" i="8"/>
  <c r="E41" i="8"/>
  <c r="D41" i="8"/>
  <c r="H40" i="8"/>
  <c r="G40" i="8"/>
  <c r="F40" i="8"/>
  <c r="E40" i="8"/>
  <c r="D40" i="8"/>
  <c r="H39" i="8"/>
  <c r="G39" i="8"/>
  <c r="F39" i="8"/>
  <c r="E39" i="8"/>
  <c r="D39" i="8"/>
  <c r="H38" i="8"/>
  <c r="G38" i="8"/>
  <c r="F38" i="8"/>
  <c r="E38" i="8"/>
  <c r="D38" i="8"/>
  <c r="H37" i="8"/>
  <c r="G37" i="8"/>
  <c r="F37" i="8"/>
  <c r="E37" i="8"/>
  <c r="D37" i="8"/>
  <c r="H36" i="8"/>
  <c r="G36" i="8"/>
  <c r="F36" i="8"/>
  <c r="E36" i="8"/>
  <c r="D36" i="8"/>
  <c r="H35" i="8"/>
  <c r="G35" i="8"/>
  <c r="F35" i="8"/>
  <c r="E35" i="8"/>
  <c r="D35" i="8"/>
  <c r="H34" i="8"/>
  <c r="G34" i="8"/>
  <c r="F34" i="8"/>
  <c r="E34" i="8"/>
  <c r="D34" i="8"/>
  <c r="H33" i="8"/>
  <c r="G33" i="8"/>
  <c r="F33" i="8"/>
  <c r="E33" i="8"/>
  <c r="D33" i="8"/>
  <c r="H32" i="8"/>
  <c r="G32" i="8"/>
  <c r="F32" i="8"/>
  <c r="E32" i="8"/>
  <c r="D32" i="8"/>
  <c r="H31" i="8"/>
  <c r="G31" i="8"/>
  <c r="F31" i="8"/>
  <c r="E31" i="8"/>
  <c r="D31" i="8"/>
  <c r="H30" i="8"/>
  <c r="G30" i="8"/>
  <c r="F30" i="8"/>
  <c r="E30" i="8"/>
  <c r="D30" i="8"/>
  <c r="H29" i="8"/>
  <c r="G29" i="8"/>
  <c r="F29" i="8"/>
  <c r="E29" i="8"/>
  <c r="D29" i="8"/>
  <c r="H28" i="8"/>
  <c r="G28" i="8"/>
  <c r="F28" i="8"/>
  <c r="E28" i="8"/>
  <c r="D28" i="8"/>
  <c r="H27" i="8"/>
  <c r="G27" i="8"/>
  <c r="F27" i="8"/>
  <c r="E27" i="8"/>
  <c r="D27" i="8"/>
  <c r="H26" i="8"/>
  <c r="G26" i="8"/>
  <c r="F26" i="8"/>
  <c r="E26" i="8"/>
  <c r="D26" i="8"/>
  <c r="H25" i="8"/>
  <c r="G25" i="8"/>
  <c r="F25" i="8"/>
  <c r="E25" i="8"/>
  <c r="D25" i="8"/>
  <c r="H24" i="8"/>
  <c r="G24" i="8"/>
  <c r="F24" i="8"/>
  <c r="E24" i="8"/>
  <c r="D24" i="8"/>
  <c r="H22" i="8"/>
  <c r="G22" i="8"/>
  <c r="F22" i="8"/>
  <c r="E22" i="8"/>
  <c r="D22" i="8"/>
  <c r="H21" i="8"/>
  <c r="G21" i="8"/>
  <c r="F21" i="8"/>
  <c r="E21" i="8"/>
  <c r="D21" i="8"/>
  <c r="H20" i="8"/>
  <c r="G20" i="8"/>
  <c r="F20" i="8"/>
  <c r="E20" i="8"/>
  <c r="D20" i="8"/>
  <c r="H19" i="8"/>
  <c r="G19" i="8"/>
  <c r="F19" i="8"/>
  <c r="E19" i="8"/>
  <c r="D19" i="8"/>
  <c r="H18" i="8"/>
  <c r="G18" i="8"/>
  <c r="F18" i="8"/>
  <c r="E18" i="8"/>
  <c r="D18" i="8"/>
  <c r="G23" i="8"/>
  <c r="F23" i="8"/>
  <c r="E23" i="8"/>
  <c r="D23" i="8"/>
  <c r="H23" i="8"/>
  <c r="H23" i="5"/>
  <c r="G23" i="5"/>
  <c r="F23" i="5"/>
  <c r="E23" i="5"/>
  <c r="D23" i="5"/>
  <c r="C23" i="5"/>
  <c r="H113" i="8" l="1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I113" i="8"/>
  <c r="G113" i="8"/>
  <c r="F113" i="8"/>
  <c r="E113" i="8"/>
  <c r="D113" i="8"/>
  <c r="C113" i="8"/>
  <c r="I112" i="8"/>
  <c r="G112" i="8"/>
  <c r="F112" i="8"/>
  <c r="E112" i="8"/>
  <c r="D112" i="8"/>
  <c r="C112" i="8"/>
  <c r="I111" i="8"/>
  <c r="G111" i="8"/>
  <c r="F111" i="8"/>
  <c r="E111" i="8"/>
  <c r="D111" i="8"/>
  <c r="C111" i="8"/>
  <c r="I110" i="8"/>
  <c r="G110" i="8"/>
  <c r="F110" i="8"/>
  <c r="E110" i="8"/>
  <c r="D110" i="8"/>
  <c r="C110" i="8"/>
  <c r="I109" i="8"/>
  <c r="G109" i="8"/>
  <c r="F109" i="8"/>
  <c r="E109" i="8"/>
  <c r="D109" i="8"/>
  <c r="C109" i="8"/>
  <c r="I108" i="8"/>
  <c r="G108" i="8"/>
  <c r="F108" i="8"/>
  <c r="E108" i="8"/>
  <c r="D108" i="8"/>
  <c r="C108" i="8"/>
  <c r="I107" i="8"/>
  <c r="G107" i="8"/>
  <c r="F107" i="8"/>
  <c r="E107" i="8"/>
  <c r="D107" i="8"/>
  <c r="C107" i="8"/>
  <c r="I106" i="8"/>
  <c r="G106" i="8"/>
  <c r="F106" i="8"/>
  <c r="E106" i="8"/>
  <c r="D106" i="8"/>
  <c r="C106" i="8"/>
  <c r="I105" i="8"/>
  <c r="G105" i="8"/>
  <c r="F105" i="8"/>
  <c r="E105" i="8"/>
  <c r="D105" i="8"/>
  <c r="C105" i="8"/>
  <c r="I104" i="8"/>
  <c r="G104" i="8"/>
  <c r="F104" i="8"/>
  <c r="E104" i="8"/>
  <c r="D104" i="8"/>
  <c r="C104" i="8"/>
  <c r="I103" i="8"/>
  <c r="G103" i="8"/>
  <c r="F103" i="8"/>
  <c r="E103" i="8"/>
  <c r="D103" i="8"/>
  <c r="C103" i="8"/>
  <c r="I102" i="8"/>
  <c r="G102" i="8"/>
  <c r="F102" i="8"/>
  <c r="E102" i="8"/>
  <c r="D102" i="8"/>
  <c r="C102" i="8"/>
  <c r="I101" i="8"/>
  <c r="G101" i="8"/>
  <c r="F101" i="8"/>
  <c r="E101" i="8"/>
  <c r="D101" i="8"/>
  <c r="C101" i="8"/>
  <c r="I100" i="8"/>
  <c r="G100" i="8"/>
  <c r="F100" i="8"/>
  <c r="E100" i="8"/>
  <c r="D100" i="8"/>
  <c r="C100" i="8"/>
  <c r="I99" i="8"/>
  <c r="G99" i="8"/>
  <c r="F99" i="8"/>
  <c r="E99" i="8"/>
  <c r="D99" i="8"/>
  <c r="C99" i="8"/>
  <c r="E103" i="5"/>
  <c r="H108" i="5"/>
  <c r="H109" i="5"/>
  <c r="H110" i="5"/>
  <c r="H99" i="5"/>
  <c r="H103" i="5"/>
  <c r="G99" i="5"/>
  <c r="G109" i="5"/>
  <c r="G108" i="5"/>
  <c r="G110" i="5"/>
  <c r="G111" i="5"/>
  <c r="G103" i="5"/>
  <c r="F99" i="5"/>
  <c r="F108" i="5"/>
  <c r="F103" i="5"/>
  <c r="C101" i="5" l="1"/>
  <c r="C99" i="5" l="1"/>
  <c r="E108" i="5" l="1"/>
  <c r="D108" i="5"/>
  <c r="C108" i="5"/>
  <c r="H113" i="5" l="1"/>
  <c r="H112" i="5"/>
  <c r="H111" i="5"/>
  <c r="H107" i="5"/>
  <c r="H106" i="5"/>
  <c r="H105" i="5"/>
  <c r="H104" i="5"/>
  <c r="H102" i="5"/>
  <c r="H101" i="5"/>
  <c r="H100" i="5"/>
  <c r="G113" i="5"/>
  <c r="G112" i="5"/>
  <c r="G107" i="5"/>
  <c r="G106" i="5"/>
  <c r="G105" i="5"/>
  <c r="G104" i="5"/>
  <c r="G102" i="5"/>
  <c r="G101" i="5"/>
  <c r="G100" i="5"/>
  <c r="F113" i="5"/>
  <c r="F112" i="5"/>
  <c r="F111" i="5"/>
  <c r="F110" i="5"/>
  <c r="F109" i="5"/>
  <c r="F107" i="5"/>
  <c r="F106" i="5"/>
  <c r="F105" i="5"/>
  <c r="F104" i="5"/>
  <c r="F102" i="5"/>
  <c r="F101" i="5"/>
  <c r="F100" i="5"/>
  <c r="E113" i="5"/>
  <c r="E112" i="5"/>
  <c r="E111" i="5"/>
  <c r="E110" i="5"/>
  <c r="E109" i="5"/>
  <c r="E107" i="5"/>
  <c r="E106" i="5"/>
  <c r="E105" i="5"/>
  <c r="E104" i="5"/>
  <c r="E102" i="5"/>
  <c r="E101" i="5"/>
  <c r="E100" i="5"/>
  <c r="D113" i="5"/>
  <c r="D112" i="5"/>
  <c r="D111" i="5"/>
  <c r="D110" i="5"/>
  <c r="D109" i="5"/>
  <c r="D107" i="5"/>
  <c r="D106" i="5"/>
  <c r="D105" i="5"/>
  <c r="D104" i="5"/>
  <c r="D103" i="5"/>
  <c r="D102" i="5"/>
  <c r="D101" i="5"/>
  <c r="D100" i="5"/>
  <c r="C113" i="5"/>
  <c r="C112" i="5"/>
  <c r="C111" i="5"/>
  <c r="C110" i="5"/>
  <c r="C109" i="5"/>
  <c r="C107" i="5"/>
  <c r="C106" i="5"/>
  <c r="C105" i="5"/>
  <c r="C104" i="5"/>
  <c r="C103" i="5"/>
  <c r="C102" i="5"/>
  <c r="C100" i="5"/>
  <c r="E99" i="5"/>
  <c r="D99" i="5"/>
</calcChain>
</file>

<file path=xl/sharedStrings.xml><?xml version="1.0" encoding="utf-8"?>
<sst xmlns="http://schemas.openxmlformats.org/spreadsheetml/2006/main" count="347" uniqueCount="172">
  <si>
    <t>Наименование</t>
  </si>
  <si>
    <t>Код доходов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</si>
  <si>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</si>
  <si>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</si>
  <si>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</si>
  <si>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</si>
  <si>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</si>
  <si>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</si>
  <si>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Иные безвозмездные поступления</t>
  </si>
  <si>
    <t>X</t>
  </si>
  <si>
    <t>Доходы бюджета - всего</t>
  </si>
  <si>
    <t>2 00 00000 00 0000 000</t>
  </si>
  <si>
    <t>2 02 00000 00 0000 000</t>
  </si>
  <si>
    <t>2 02 1000 00 00000 150</t>
  </si>
  <si>
    <t>2 02 20000 00 0000 150</t>
  </si>
  <si>
    <t>2 02 30000 00 0000 150</t>
  </si>
  <si>
    <t>2 02 4000 00 00000 150</t>
  </si>
  <si>
    <t xml:space="preserve">  ОБЩЕГОСУДАРСТВЕННЫЕ ВОПРОСЫ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</si>
  <si>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</si>
  <si>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</si>
  <si>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</si>
  <si>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Судебная система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</si>
  <si>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</si>
  <si>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Обеспечение проведения выборов и референдумов</t>
  </si>
  <si>
    <t xml:space="preserve">    Резервные фонды</t>
  </si>
  <si>
    <t xml:space="preserve">    Другие общегосударственные вопросы</t>
  </si>
  <si>
    <t xml:space="preserve">  НАЦИОНАЛЬНАЯ ОБОРОНА</t>
  </si>
  <si>
    <t xml:space="preserve">    Мобилизационная и вневойсковая подготовка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</si>
  <si>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</si>
  <si>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</si>
  <si>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</si>
  <si>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Обеспечение пожарной безопасности</t>
  </si>
  <si>
    <t xml:space="preserve">  НАЦИОНАЛЬНАЯ ЭКОНОМИКА</t>
  </si>
  <si>
    <t xml:space="preserve">    Общеэкономические вопросы</t>
  </si>
  <si>
    <t xml:space="preserve">    Сельское хозяйство и рыболовство</t>
  </si>
  <si>
    <t xml:space="preserve">    Водное хозяйство</t>
  </si>
  <si>
    <t xml:space="preserve">    Лесное хозяйство</t>
  </si>
  <si>
    <t xml:space="preserve">    Транспорт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</si>
  <si>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</si>
  <si>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</si>
  <si>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ЖИЛИЩНО-КОММУНАЛЬНОЕ ХОЗЯЙСТВО</t>
  </si>
  <si>
    <t xml:space="preserve">    Коммунальное хозяйство</t>
  </si>
  <si>
    <t xml:space="preserve">    Благоустройство</t>
  </si>
  <si>
    <t xml:space="preserve">    Другие вопросы в области жилищно-коммунального хозяйства</t>
  </si>
  <si>
    <t xml:space="preserve">  ОХРАНА ОКРУЖАЮЩЕЙ СРЕДЫ</t>
  </si>
  <si>
    <t xml:space="preserve">    Сбор, удаление отходов и очистка сточных вод</t>
  </si>
  <si>
    <t xml:space="preserve">    Охрана объектов растительного и животного мира и среды их обитания</t>
  </si>
  <si>
    <t xml:space="preserve">    Другие вопросы в области охраны окружающей среды</t>
  </si>
  <si>
    <t xml:space="preserve">  ОБРАЗОВАНИЕ</t>
  </si>
  <si>
    <t xml:space="preserve">    Дошкольное образование</t>
  </si>
  <si>
    <t xml:space="preserve">    Общее образование</t>
  </si>
  <si>
    <t xml:space="preserve">    Дополнительное образование детей</t>
  </si>
  <si>
    <t xml:space="preserve">    Среднее профессиональное образование</t>
  </si>
  <si>
    <t xml:space="preserve">    Профессиональная подготовка, переподготовка и повышение квалификации</t>
  </si>
  <si>
    <t xml:space="preserve">    Молодежная политика</t>
  </si>
  <si>
    <t xml:space="preserve">    Другие вопросы в области образования</t>
  </si>
  <si>
    <t xml:space="preserve">  КУЛЬТУРА, КИНЕМАТОГРАФИЯ</t>
  </si>
  <si>
    <t xml:space="preserve">    Культура</t>
  </si>
  <si>
    <t xml:space="preserve">    Другие вопросы в области культуры, кинематографии</t>
  </si>
  <si>
    <t xml:space="preserve">  ЗДРАВООХРАНЕНИЕ</t>
  </si>
  <si>
    <t xml:space="preserve">    Стационарная медицинская помощь</t>
  </si>
  <si>
    <t xml:space="preserve">    Амбулаторная помощь</t>
  </si>
  <si>
    <t xml:space="preserve">    Медицинская помощь в дневных стационарах всех типов</t>
  </si>
  <si>
    <t xml:space="preserve">    Скорая медицинская помощь</t>
  </si>
  <si>
    <t xml:space="preserve">    Заготовка, переработка, хранение и обеспечение безопасности донорской крови и ее компонентов</t>
  </si>
  <si>
    <t xml:space="preserve">    Другие вопросы в области здравоохранения</t>
  </si>
  <si>
    <t xml:space="preserve">  СОЦИАЛЬНАЯ ПОЛИТИКА</t>
  </si>
  <si>
    <t xml:space="preserve">    Пенсионное обеспечение</t>
  </si>
  <si>
    <t xml:space="preserve">    Социальное обслуживание населения</t>
  </si>
  <si>
    <t xml:space="preserve">    Социальное обеспечение населения</t>
  </si>
  <si>
    <t xml:space="preserve">    Охрана семьи и детства</t>
  </si>
  <si>
    <t xml:space="preserve">    Другие вопросы в области социальной политики</t>
  </si>
  <si>
    <t xml:space="preserve">  ФИЗИЧЕСКАЯ КУЛЬТУРА И СПОРТ</t>
  </si>
  <si>
    <t xml:space="preserve">    Физическая культура</t>
  </si>
  <si>
    <t xml:space="preserve">    Массовый спорт</t>
  </si>
  <si>
    <t xml:space="preserve">    Спорт высших достижений</t>
  </si>
  <si>
    <t xml:space="preserve">    Другие вопросы в области физической культуры и спорта</t>
  </si>
  <si>
    <t xml:space="preserve">  СРЕДСТВА МАССОВОЙ ИНФОРМАЦИИ</t>
  </si>
  <si>
    <t xml:space="preserve">    Периодическая печать и издательства</t>
  </si>
  <si>
    <t xml:space="preserve">    Другие вопросы в области средств массовой информации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</si>
  <si>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</si>
  <si>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</si>
  <si>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</si>
  <si>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</si>
  <si>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 xml:space="preserve">    Иные дотации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</si>
  <si>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</si>
  <si>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</si>
  <si>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</si>
  <si>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</si>
  <si>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</si>
  <si>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</si>
  <si>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</si>
  <si>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</si>
  <si>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</si>
  <si>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</si>
  <si>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</si>
  <si>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</si>
  <si>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</si>
  <si>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</si>
  <si>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</si>
  <si>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</si>
  <si>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</si>
  <si>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</si>
  <si>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</si>
  <si>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</si>
  <si>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</si>
  <si>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</si>
  <si>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</si>
  <si>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</si>
  <si>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 xml:space="preserve">    Жилищное хозяйство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</si>
  <si>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</si>
  <si>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</si>
  <si>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</si>
  <si>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</si>
  <si>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</si>
  <si>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</si>
  <si>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</si>
  <si>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</si>
  <si>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</si>
  <si>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</si>
  <si>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</si>
  <si>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</si>
  <si>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</si>
  <si>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</si>
  <si>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</si>
  <si>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</si>
  <si>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</si>
  <si>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</si>
  <si>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</si>
  <si>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</si>
  <si>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</si>
  <si>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</si>
  <si>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</si>
  <si>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</si>
  <si>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0906</t>
  </si>
  <si>
    <t>0909</t>
  </si>
  <si>
    <t xml:space="preserve">    Прочие межбюджетные трансферты общего характера</t>
  </si>
  <si>
    <t>Расходы бюджета - всего</t>
  </si>
  <si>
    <t>НАЛОГОВЫЕ И НЕНАЛОГОВЫЕ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</si>
  <si>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</si>
  <si>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</si>
  <si>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</si>
  <si>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</si>
  <si>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организаций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</si>
  <si>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</si>
  <si>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</si>
  <si>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</si>
  <si>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</si>
  <si>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Иные налоговые и неналоговые доходы</t>
  </si>
  <si>
    <t>Х</t>
  </si>
  <si>
    <t>1 00 00000 00 0000 000</t>
  </si>
  <si>
    <t>1 01 01000 00 0000 000</t>
  </si>
  <si>
    <t>1 01 02000 00 0000 000</t>
  </si>
  <si>
    <t>1 03 02000 00 0000 000</t>
  </si>
  <si>
    <t>1 05 01000 00 0000 000</t>
  </si>
  <si>
    <t>1 06 02000 00 0000 000</t>
  </si>
  <si>
    <t>1 06 04000 00 0000 000</t>
  </si>
  <si>
    <t>1 06 05000 00 0000 000</t>
  </si>
  <si>
    <t>1 07 01000 00 0000 000</t>
  </si>
  <si>
    <t>1 07 04000 00 0000 000</t>
  </si>
  <si>
    <t>Санитарно-эпидемиологическое благополучие</t>
  </si>
  <si>
    <t>0907</t>
  </si>
  <si>
    <t>Сведения о внесенных изменениях в Закон Ивановской области 
от 23.12.2020 № 89-ОЗ "Об областном бюджете на 2021 год и на плановый период 2022 и 2023 годов" в части доходов и расходов областного бюджета на 2021 год</t>
  </si>
  <si>
    <t>Утверждено на 2021 год (№ 89-ОЗ от 23.12.2020 в первоначальной редакции), руб.</t>
  </si>
  <si>
    <t>Утверждено на 2021 год (№ 89-ОЗ в редакции от 26.03.2021 № 19-ОЗ), руб.</t>
  </si>
  <si>
    <t>Утверждено на 2021 год (№ 89-ОЗ в редакции от 01.07.2021 № 44-ОЗ), руб.</t>
  </si>
  <si>
    <t>Утверждено на 2021 год (№ 89-ОЗ в редакции от 23.07.2021 № 48-ОЗ), руб.</t>
  </si>
  <si>
    <t>Утверждено на 2021 год (№ 89-ОЗ в редакции от 05.10.2020 № 50-ОЗ), руб.</t>
  </si>
  <si>
    <t>Утверждено на 2021 год (№ 89-ОЗ в редакции от 13.12.2021 № 89-ОЗ), руб.</t>
  </si>
  <si>
    <t>Прикладные научные исследования в области национальной экономики</t>
  </si>
  <si>
    <t>0411</t>
  </si>
  <si>
    <t>Итого,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</si>
</sst>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#\ ##0.00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7">
    <xf numFmtId="0" fontId="0" fillId="0" borderId="0"/>
    <xf numFmtId="0" fontId="19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2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0" fillId="0" borderId="13">
      <alignment vertical="top" wrapText="1"/>
    </xf>
    <xf numFmtId="1" fontId="31" fillId="0" borderId="13">
      <alignment horizontal="center" vertical="top" shrinkToFit="1"/>
    </xf>
    <xf numFmtId="4" fontId="30" fillId="16" borderId="13">
      <alignment horizontal="right" vertical="top" shrinkToFit="1"/>
    </xf>
    <xf numFmtId="0" fontId="30" fillId="0" borderId="16">
      <alignment horizontal="right"/>
    </xf>
    <xf numFmtId="0" fontId="31" fillId="0" borderId="0"/>
    <xf numFmtId="4" fontId="30" fillId="16" borderId="16">
      <alignment horizontal="right" vertical="top" shrinkToFit="1"/>
    </xf>
    <xf numFmtId="0" fontId="1" fillId="0" borderId="0"/>
    <xf numFmtId="0" fontId="2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14" borderId="8" applyNumberFormat="0" applyFont="0" applyAlignment="0" applyProtection="0"/>
    <xf numFmtId="0" fontId="1" fillId="0" borderId="0"/>
    <xf numFmtId="0" fontId="2" fillId="14" borderId="8" applyNumberFormat="0" applyFont="0" applyAlignment="0" applyProtection="0"/>
    <xf numFmtId="0" fontId="1" fillId="0" borderId="0"/>
    <xf numFmtId="0" fontId="2" fillId="0" borderId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14" borderId="8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106">
    <xf numFmtId="0" fontId="0" fillId="0" borderId="0" xfId="0"/>
    <xf numFmtId="4" fontId="0" fillId="0" borderId="0" xfId="0" applyNumberFormat="1"/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1" xfId="0" applyNumberFormat="1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7" fillId="15" borderId="10" xfId="0" applyFont="1" applyFill="1" applyBorder="1" applyAlignment="1">
      <alignment horizontal="left" vertical="top" wrapText="1"/>
    </xf>
    <xf numFmtId="0" fontId="26" fillId="0" borderId="0" xfId="0" applyFont="1" applyAlignment="1">
      <alignment wrapText="1"/>
    </xf>
    <xf numFmtId="0" fontId="24" fillId="0" borderId="12" xfId="0" applyFont="1" applyBorder="1" applyAlignment="1">
      <alignment horizontal="center" vertical="center"/>
    </xf>
    <xf numFmtId="3" fontId="25" fillId="15" borderId="12" xfId="0" applyNumberFormat="1" applyFont="1" applyFill="1" applyBorder="1" applyAlignment="1">
      <alignment horizontal="center" vertical="center" wrapText="1"/>
    </xf>
    <xf numFmtId="0" fontId="25" fillId="15" borderId="12" xfId="0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/>
    </xf>
    <xf numFmtId="49" fontId="27" fillId="0" borderId="14" xfId="26" applyNumberFormat="1" applyFont="1" applyBorder="1" applyProtection="1">
      <alignment vertical="top" wrapText="1"/>
    </xf>
    <xf numFmtId="49" fontId="25" fillId="0" borderId="14" xfId="26" applyNumberFormat="1" applyFont="1" applyBorder="1" applyProtection="1">
      <alignment vertical="top" wrapText="1"/>
    </xf>
    <xf numFmtId="49" fontId="27" fillId="0" borderId="15" xfId="26" applyNumberFormat="1" applyFont="1" applyBorder="1" applyProtection="1">
      <alignment vertical="top" wrapText="1"/>
    </xf>
    <xf numFmtId="49" fontId="22" fillId="0" borderId="12" xfId="0" applyNumberFormat="1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top" wrapText="1"/>
    </xf>
    <xf numFmtId="49" fontId="29" fillId="0" borderId="12" xfId="0" applyNumberFormat="1" applyFont="1" applyBorder="1" applyAlignment="1">
      <alignment horizontal="center"/>
    </xf>
    <xf numFmtId="49" fontId="29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27" fillId="15" borderId="14" xfId="26" applyNumberFormat="1" applyFont="1" applyFill="1" applyBorder="1" applyProtection="1">
      <alignment vertical="top" wrapText="1"/>
    </xf>
    <xf numFmtId="49" fontId="0" fillId="15" borderId="12" xfId="0" applyNumberFormat="1" applyFill="1" applyBorder="1" applyAlignment="1">
      <alignment horizontal="center"/>
    </xf>
    <xf numFmtId="0" fontId="26" fillId="0" borderId="0" xfId="0" applyFont="1"/>
    <xf numFmtId="4" fontId="26" fillId="0" borderId="0" xfId="0" applyNumberFormat="1" applyFont="1"/>
    <xf numFmtId="2" fontId="32" fillId="0" borderId="0" xfId="0" applyNumberFormat="1" applyFont="1"/>
    <xf numFmtId="0" fontId="22" fillId="15" borderId="11" xfId="0" applyFont="1" applyFill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vertical="top" wrapText="1"/>
    </xf>
    <xf numFmtId="4" fontId="24" fillId="15" borderId="10" xfId="0" applyNumberFormat="1" applyFont="1" applyFill="1" applyBorder="1" applyAlignment="1">
      <alignment vertical="top" wrapText="1"/>
    </xf>
    <xf numFmtId="4" fontId="24" fillId="15" borderId="10" xfId="0" applyNumberFormat="1" applyFont="1" applyFill="1" applyBorder="1" applyAlignment="1">
      <alignment horizontal="right" vertical="top" wrapText="1"/>
    </xf>
    <xf numFmtId="4" fontId="24" fillId="0" borderId="10" xfId="0" applyNumberFormat="1" applyFont="1" applyBorder="1" applyAlignment="1">
      <alignment vertical="top" wrapText="1"/>
    </xf>
    <xf numFmtId="2" fontId="33" fillId="0" borderId="0" xfId="0" applyNumberFormat="1" applyFont="1"/>
    <xf numFmtId="4" fontId="24" fillId="0" borderId="10" xfId="0" applyNumberFormat="1" applyFont="1" applyBorder="1" applyAlignment="1">
      <alignment vertical="top"/>
    </xf>
    <xf numFmtId="49" fontId="26" fillId="0" borderId="12" xfId="26" applyNumberFormat="1" applyFont="1" applyBorder="1" applyProtection="1">
      <alignment vertical="top" wrapText="1"/>
    </xf>
    <xf numFmtId="49" fontId="2" fillId="0" borderId="12" xfId="0" applyNumberFormat="1" applyFont="1" applyBorder="1" applyAlignment="1">
      <alignment horizontal="center" vertical="center"/>
    </xf>
    <xf numFmtId="4" fontId="24" fillId="15" borderId="10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" fontId="24" fillId="0" borderId="10" xfId="0" applyNumberFormat="1" applyFont="1" applyBorder="1" applyAlignment="1">
      <alignment vertical="center" wrapText="1"/>
    </xf>
    <xf numFmtId="4" fontId="24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vertical="center" wrapText="1"/>
    </xf>
    <xf numFmtId="4" fontId="24" fillId="0" borderId="0" xfId="0" applyNumberFormat="1" applyFont="1" applyAlignment="1">
      <alignment horizontal="right" vertical="center" wrapText="1"/>
    </xf>
    <xf numFmtId="4" fontId="24" fillId="0" borderId="10" xfId="0" applyNumberFormat="1" applyFont="1" applyBorder="1" applyAlignment="1">
      <alignment horizontal="right" vertical="top" wrapText="1"/>
    </xf>
    <xf numFmtId="4" fontId="26" fillId="0" borderId="10" xfId="0" applyNumberFormat="1" applyFont="1" applyBorder="1" applyAlignment="1">
      <alignment horizontal="right" vertical="top" wrapText="1"/>
    </xf>
    <xf numFmtId="4" fontId="26" fillId="0" borderId="17" xfId="0" applyNumberFormat="1" applyFont="1" applyFill="1" applyBorder="1" applyAlignment="1">
      <alignment horizontal="right" vertical="top" wrapText="1"/>
    </xf>
    <xf numFmtId="4" fontId="26" fillId="0" borderId="10" xfId="0" applyNumberFormat="1" applyFont="1" applyFill="1" applyBorder="1" applyAlignment="1">
      <alignment horizontal="right" vertical="top" wrapText="1"/>
    </xf>
    <xf numFmtId="4" fontId="26" fillId="0" borderId="10" xfId="0" applyNumberFormat="1" applyFont="1" applyFill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 wrapText="1"/>
    </xf>
    <xf numFmtId="4" fontId="26" fillId="0" borderId="10" xfId="0" applyNumberFormat="1" applyFont="1" applyBorder="1" applyAlignment="1">
      <alignment horizontal="right" vertical="center"/>
    </xf>
    <xf numFmtId="4" fontId="24" fillId="0" borderId="0" xfId="0" applyNumberFormat="1" applyFont="1" applyAlignment="1">
      <alignment horizontal="right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4" fontId="24" fillId="15" borderId="10" xfId="0" applyNumberFormat="1" applyFont="1" applyFill="1" applyBorder="1" applyAlignment="1"/>
    <xf numFmtId="4" fontId="26" fillId="0" borderId="17" xfId="0" applyNumberFormat="1" applyFont="1" applyFill="1" applyBorder="1" applyAlignment="1">
      <alignment vertical="top" wrapText="1"/>
    </xf>
    <xf numFmtId="4" fontId="24" fillId="0" borderId="10" xfId="0" applyNumberFormat="1" applyFont="1" applyBorder="1" applyAlignment="1"/>
    <xf numFmtId="4" fontId="26" fillId="0" borderId="10" xfId="0" applyNumberFormat="1" applyFont="1" applyFill="1" applyBorder="1" applyAlignment="1">
      <alignment vertical="center" wrapText="1"/>
    </xf>
    <xf numFmtId="4" fontId="24" fillId="0" borderId="12" xfId="0" applyNumberFormat="1" applyFont="1" applyBorder="1" applyAlignment="1">
      <alignment vertical="center" wrapText="1"/>
    </xf>
    <xf numFmtId="4" fontId="26" fillId="0" borderId="12" xfId="0" applyNumberFormat="1" applyFont="1" applyBorder="1" applyAlignment="1">
      <alignment vertical="center" wrapText="1"/>
    </xf>
    <xf numFmtId="4" fontId="24" fillId="15" borderId="12" xfId="0" applyNumberFormat="1" applyFont="1" applyFill="1" applyBorder="1" applyAlignment="1">
      <alignment vertical="center" wrapText="1"/>
    </xf>
    <xf numFmtId="4" fontId="24" fillId="0" borderId="10" xfId="0" applyNumberFormat="1" applyFont="1" applyBorder="1" applyAlignment="1">
      <alignment horizontal="right" vertical="center"/>
    </xf>
    <xf numFmtId="4" fontId="26" fillId="15" borderId="10" xfId="28" applyNumberFormat="1" applyFont="1" applyFill="1" applyBorder="1" applyAlignment="1" applyProtection="1">
      <alignment horizontal="right" vertical="center" shrinkToFit="1"/>
    </xf>
    <xf numFmtId="4" fontId="24" fillId="15" borderId="10" xfId="28" applyNumberFormat="1" applyFont="1" applyFill="1" applyBorder="1" applyAlignment="1" applyProtection="1">
      <alignment horizontal="right" vertical="center" shrinkToFit="1"/>
    </xf>
    <xf numFmtId="164" fontId="26" fillId="15" borderId="10" xfId="0" applyNumberFormat="1" applyFont="1" applyFill="1" applyBorder="1" applyAlignment="1">
      <alignment horizontal="right" vertical="center" wrapText="1"/>
    </xf>
    <xf numFmtId="164" fontId="24" fillId="15" borderId="10" xfId="0" applyNumberFormat="1" applyFont="1" applyFill="1" applyBorder="1" applyAlignment="1">
      <alignment horizontal="right" vertical="center" wrapText="1"/>
    </xf>
    <xf numFmtId="4" fontId="26" fillId="15" borderId="10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24" fillId="15" borderId="10" xfId="0" applyFont="1" applyFill="1" applyBorder="1" applyAlignment="1">
      <alignment horizontal="left" vertical="top" wrapText="1"/>
    </xf>
    <xf numFmtId="4" fontId="29" fillId="0" borderId="10" xfId="0" applyNumberFormat="1" applyFont="1" applyBorder="1" applyAlignment="1">
      <alignment horizontal="right" vertical="center"/>
    </xf>
    <xf numFmtId="4" fontId="24" fillId="15" borderId="10" xfId="0" applyNumberFormat="1" applyFont="1" applyFill="1" applyBorder="1" applyAlignment="1">
      <alignment vertical="center" wrapText="1"/>
    </xf>
    <xf numFmtId="4" fontId="24" fillId="15" borderId="10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" fontId="24" fillId="0" borderId="12" xfId="0" applyNumberFormat="1" applyFont="1" applyBorder="1" applyAlignment="1">
      <alignment horizontal="right" vertical="center"/>
    </xf>
    <xf numFmtId="2" fontId="0" fillId="0" borderId="0" xfId="0" applyNumberFormat="1"/>
    <xf numFmtId="0" fontId="23" fillId="15" borderId="0" xfId="0" applyNumberFormat="1" applyFont="1" applyFill="1" applyBorder="1" applyAlignment="1">
      <alignment vertical="center" wrapText="1"/>
    </xf>
    <xf numFmtId="0" fontId="28" fillId="15" borderId="0" xfId="0" applyNumberFormat="1" applyFont="1" applyFill="1" applyBorder="1" applyAlignment="1">
      <alignment horizontal="center" vertical="center" wrapText="1"/>
    </xf>
    <xf numFmtId="4" fontId="24" fillId="15" borderId="10" xfId="0" applyNumberFormat="1" applyFont="1" applyFill="1" applyBorder="1" applyAlignment="1">
      <alignment horizontal="right" vertical="center"/>
    </xf>
    <xf numFmtId="4" fontId="24" fillId="0" borderId="10" xfId="71" applyNumberFormat="1" applyFont="1" applyBorder="1" applyAlignment="1">
      <alignment horizontal="right" vertical="center" wrapText="1"/>
    </xf>
    <xf numFmtId="4" fontId="26" fillId="15" borderId="10" xfId="0" applyNumberFormat="1" applyFont="1" applyFill="1" applyBorder="1" applyAlignment="1">
      <alignment horizontal="right" vertical="center"/>
    </xf>
    <xf numFmtId="4" fontId="26" fillId="0" borderId="10" xfId="57" applyNumberFormat="1" applyFont="1" applyBorder="1" applyAlignment="1">
      <alignment vertical="center" wrapText="1"/>
    </xf>
    <xf numFmtId="4" fontId="26" fillId="0" borderId="10" xfId="71" applyNumberFormat="1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6" fillId="0" borderId="10" xfId="32" applyNumberFormat="1" applyFont="1" applyBorder="1" applyAlignment="1">
      <alignment vertical="center" wrapText="1"/>
    </xf>
    <xf numFmtId="4" fontId="24" fillId="0" borderId="10" xfId="32" applyNumberFormat="1" applyFont="1" applyBorder="1" applyAlignment="1">
      <alignment vertical="center"/>
    </xf>
    <xf numFmtId="0" fontId="34" fillId="15" borderId="10" xfId="0" applyFont="1" applyFill="1" applyBorder="1" applyAlignment="1">
      <alignment horizontal="left" vertical="center" wrapText="1"/>
    </xf>
    <xf numFmtId="0" fontId="34" fillId="15" borderId="12" xfId="0" applyFont="1" applyFill="1" applyBorder="1" applyAlignment="1">
      <alignment horizontal="center" vertical="center"/>
    </xf>
    <xf numFmtId="0" fontId="35" fillId="15" borderId="10" xfId="0" applyFont="1" applyFill="1" applyBorder="1" applyAlignment="1">
      <alignment horizontal="justify" vertical="center" wrapText="1"/>
    </xf>
    <xf numFmtId="0" fontId="35" fillId="15" borderId="12" xfId="0" applyFont="1" applyFill="1" applyBorder="1" applyAlignment="1">
      <alignment horizontal="center" vertical="center"/>
    </xf>
    <xf numFmtId="0" fontId="35" fillId="15" borderId="12" xfId="0" applyFont="1" applyFill="1" applyBorder="1" applyAlignment="1">
      <alignment horizontal="center" vertical="center" wrapText="1"/>
    </xf>
    <xf numFmtId="0" fontId="35" fillId="15" borderId="10" xfId="0" applyFont="1" applyFill="1" applyBorder="1" applyAlignment="1">
      <alignment horizontal="left" vertical="center" wrapText="1"/>
    </xf>
    <xf numFmtId="0" fontId="35" fillId="15" borderId="10" xfId="0" applyFont="1" applyFill="1" applyBorder="1" applyAlignment="1">
      <alignment horizontal="center" vertical="center" wrapText="1"/>
    </xf>
    <xf numFmtId="4" fontId="26" fillId="0" borderId="10" xfId="32" applyNumberFormat="1" applyFont="1" applyBorder="1" applyAlignment="1">
      <alignment vertical="center"/>
    </xf>
    <xf numFmtId="4" fontId="26" fillId="0" borderId="10" xfId="57" applyNumberFormat="1" applyFont="1" applyBorder="1" applyAlignment="1">
      <alignment vertical="center"/>
    </xf>
    <xf numFmtId="4" fontId="26" fillId="0" borderId="10" xfId="67" applyNumberFormat="1" applyFont="1" applyBorder="1" applyAlignment="1">
      <alignment horizontal="right" vertical="center"/>
    </xf>
    <xf numFmtId="4" fontId="26" fillId="0" borderId="10" xfId="75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vertical="center"/>
    </xf>
    <xf numFmtId="4" fontId="24" fillId="0" borderId="10" xfId="71" applyNumberFormat="1" applyFont="1" applyBorder="1" applyAlignment="1">
      <alignment horizontal="right" vertical="top" wrapText="1"/>
    </xf>
    <xf numFmtId="4" fontId="26" fillId="0" borderId="10" xfId="71" applyNumberFormat="1" applyFont="1" applyBorder="1" applyAlignment="1">
      <alignment horizontal="right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24" fillId="0" borderId="10" xfId="75" applyNumberFormat="1" applyFont="1" applyBorder="1" applyAlignment="1">
      <alignment horizontal="right" vertical="top"/>
    </xf>
  </cellXfs>
  <cellStyles count="107">
    <cellStyle name="Normal" xfId="1"/>
    <cellStyle name="xl23" xfId="30"/>
    <cellStyle name="xl25" xfId="29"/>
    <cellStyle name="xl26" xfId="31"/>
    <cellStyle name="xl31" xfId="26"/>
    <cellStyle name="xl33" xfId="27"/>
    <cellStyle name="xl35" xfId="28"/>
    <cellStyle name="Акцент1" xfId="2" builtinId="29" customBuiltin="1"/>
    <cellStyle name="Акцент1 2" xfId="34"/>
    <cellStyle name="Акцент2" xfId="3" builtinId="33" customBuiltin="1"/>
    <cellStyle name="Акцент2 2" xfId="35"/>
    <cellStyle name="Акцент3" xfId="4" builtinId="37" customBuiltin="1"/>
    <cellStyle name="Акцент3 2" xfId="36"/>
    <cellStyle name="Акцент4" xfId="5" builtinId="41" customBuiltin="1"/>
    <cellStyle name="Акцент4 2" xfId="37"/>
    <cellStyle name="Акцент5" xfId="6" builtinId="45" customBuiltin="1"/>
    <cellStyle name="Акцент5 2" xfId="38"/>
    <cellStyle name="Акцент6" xfId="7" builtinId="49" customBuiltin="1"/>
    <cellStyle name="Акцент6 2" xfId="39"/>
    <cellStyle name="Ввод " xfId="8" builtinId="20" customBuiltin="1"/>
    <cellStyle name="Ввод  2" xfId="40"/>
    <cellStyle name="Вывод" xfId="9" builtinId="21" customBuiltin="1"/>
    <cellStyle name="Вывод 2" xfId="41"/>
    <cellStyle name="Вычисление" xfId="10" builtinId="22" customBuiltin="1"/>
    <cellStyle name="Вычисление 2" xfId="42"/>
    <cellStyle name="Заголовок 1" xfId="11" builtinId="16" customBuiltin="1"/>
    <cellStyle name="Заголовок 1 2" xfId="43"/>
    <cellStyle name="Заголовок 2" xfId="12" builtinId="17" customBuiltin="1"/>
    <cellStyle name="Заголовок 2 2" xfId="44"/>
    <cellStyle name="Заголовок 3" xfId="13" builtinId="18" customBuiltin="1"/>
    <cellStyle name="Заголовок 3 2" xfId="45"/>
    <cellStyle name="Заголовок 4" xfId="14" builtinId="19" customBuiltin="1"/>
    <cellStyle name="Заголовок 4 2" xfId="46"/>
    <cellStyle name="Итог" xfId="15" builtinId="25" customBuiltin="1"/>
    <cellStyle name="Итог 2" xfId="47"/>
    <cellStyle name="Контрольная ячейка" xfId="16" builtinId="23" customBuiltin="1"/>
    <cellStyle name="Контрольная ячейка 2" xfId="48"/>
    <cellStyle name="Название" xfId="17" builtinId="15" customBuiltin="1"/>
    <cellStyle name="Название 2" xfId="49"/>
    <cellStyle name="Нейтральный" xfId="18" builtinId="28" customBuiltin="1"/>
    <cellStyle name="Нейтральный 2" xfId="50"/>
    <cellStyle name="Обычный" xfId="0" builtinId="0"/>
    <cellStyle name="Обычный 10" xfId="77"/>
    <cellStyle name="Обычный 11" xfId="90"/>
    <cellStyle name="Обычный 12" xfId="92"/>
    <cellStyle name="Обычный 13" xfId="94"/>
    <cellStyle name="Обычный 14" xfId="96"/>
    <cellStyle name="Обычный 15" xfId="98"/>
    <cellStyle name="Обычный 16" xfId="100"/>
    <cellStyle name="Обычный 17" xfId="102"/>
    <cellStyle name="Обычный 18" xfId="104"/>
    <cellStyle name="Обычный 19" xfId="106"/>
    <cellStyle name="Обычный 2" xfId="32"/>
    <cellStyle name="Обычный 2 10" xfId="78"/>
    <cellStyle name="Обычный 2 11" xfId="89"/>
    <cellStyle name="Обычный 2 12" xfId="91"/>
    <cellStyle name="Обычный 2 13" xfId="93"/>
    <cellStyle name="Обычный 2 14" xfId="95"/>
    <cellStyle name="Обычный 2 15" xfId="97"/>
    <cellStyle name="Обычный 2 16" xfId="99"/>
    <cellStyle name="Обычный 2 17" xfId="101"/>
    <cellStyle name="Обычный 2 18" xfId="103"/>
    <cellStyle name="Обычный 2 19" xfId="105"/>
    <cellStyle name="Обычный 2 2" xfId="33"/>
    <cellStyle name="Обычный 2 3" xfId="58"/>
    <cellStyle name="Обычный 2 4" xfId="60"/>
    <cellStyle name="Обычный 2 5" xfId="66"/>
    <cellStyle name="Обычный 2 6" xfId="63"/>
    <cellStyle name="Обычный 2 7" xfId="69"/>
    <cellStyle name="Обычный 2 8" xfId="72"/>
    <cellStyle name="Обычный 2 9" xfId="73"/>
    <cellStyle name="Обычный 3" xfId="57"/>
    <cellStyle name="Обычный 5" xfId="67"/>
    <cellStyle name="Обычный 6" xfId="62"/>
    <cellStyle name="Обычный 7" xfId="70"/>
    <cellStyle name="Обычный 8" xfId="71"/>
    <cellStyle name="Обычный 9" xfId="75"/>
    <cellStyle name="Плохой" xfId="19" builtinId="27" customBuiltin="1"/>
    <cellStyle name="Плохой 2" xfId="51"/>
    <cellStyle name="Пояснение" xfId="20" builtinId="53" customBuiltin="1"/>
    <cellStyle name="Пояснение 2" xfId="52"/>
    <cellStyle name="Примечание" xfId="21" builtinId="10" customBuiltin="1"/>
    <cellStyle name="Примечание 2" xfId="22"/>
    <cellStyle name="Примечание 2 10" xfId="88"/>
    <cellStyle name="Примечание 2 11" xfId="79"/>
    <cellStyle name="Примечание 2 12" xfId="87"/>
    <cellStyle name="Примечание 2 13" xfId="80"/>
    <cellStyle name="Примечание 2 14" xfId="86"/>
    <cellStyle name="Примечание 2 15" xfId="81"/>
    <cellStyle name="Примечание 2 16" xfId="85"/>
    <cellStyle name="Примечание 2 17" xfId="82"/>
    <cellStyle name="Примечание 2 18" xfId="84"/>
    <cellStyle name="Примечание 2 19" xfId="83"/>
    <cellStyle name="Примечание 2 2" xfId="53"/>
    <cellStyle name="Примечание 2 3" xfId="59"/>
    <cellStyle name="Примечание 2 4" xfId="65"/>
    <cellStyle name="Примечание 2 5" xfId="61"/>
    <cellStyle name="Примечание 2 6" xfId="68"/>
    <cellStyle name="Примечание 2 7" xfId="64"/>
    <cellStyle name="Примечание 2 8" xfId="74"/>
    <cellStyle name="Примечание 2 9" xfId="76"/>
    <cellStyle name="Связанная ячейка" xfId="23" builtinId="24" customBuiltin="1"/>
    <cellStyle name="Связанная ячейка 2" xfId="54"/>
    <cellStyle name="Текст предупреждения" xfId="24" builtinId="11" customBuiltin="1"/>
    <cellStyle name="Текст предупреждения 2" xfId="55"/>
    <cellStyle name="Хороший" xfId="25" builtinId="26" customBuiltin="1"/>
    <cellStyle name="Хороши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13" sqref="L13"/>
    </sheetView>
  </sheetViews>
  <sheetFormatPr defaultRowHeight="12.75" x14ac:dyDescent="0.2"/>
  <cols>
    <col min="1" max="1" width="44.5703125" customWidth="1"/>
    <col min="2" max="2" width="26.140625" customWidth="1"/>
    <col min="3" max="3" width="22.5703125" style="70" customWidth="1"/>
    <col min="4" max="4" width="23.140625" style="70" customWidth="1"/>
    <col min="5" max="8" width="23.140625" customWidth="1"/>
    <col min="9" max="9" width="14.85546875" customWidth="1"/>
    <col min="10" max="10" width="13.5703125" customWidth="1"/>
    <col min="11" max="12" width="12.140625" customWidth="1"/>
    <col min="13" max="13" width="14.42578125" bestFit="1" customWidth="1"/>
    <col min="15" max="15" width="13.5703125" bestFit="1" customWidth="1"/>
  </cols>
  <sheetData>
    <row r="1" spans="1:10" ht="28.5" customHeight="1" x14ac:dyDescent="0.2">
      <c r="A1" s="79"/>
      <c r="B1" s="79"/>
      <c r="C1" s="79"/>
      <c r="D1" s="79"/>
      <c r="E1" s="79"/>
      <c r="F1" s="79"/>
      <c r="G1" s="79"/>
      <c r="H1" s="79"/>
    </row>
    <row r="2" spans="1:10" ht="72" customHeight="1" x14ac:dyDescent="0.2">
      <c r="A2" s="80" t="s">
        <v>162</v>
      </c>
      <c r="B2" s="80"/>
      <c r="C2" s="80"/>
      <c r="D2" s="80"/>
      <c r="E2" s="80"/>
      <c r="F2" s="80"/>
      <c r="G2" s="80"/>
      <c r="H2" s="80"/>
    </row>
    <row r="3" spans="1:10" ht="15.75" x14ac:dyDescent="0.2">
      <c r="A3" s="2"/>
      <c r="B3" s="2"/>
      <c r="C3" s="3"/>
      <c r="D3" s="3"/>
      <c r="E3" s="3"/>
      <c r="F3" s="3"/>
      <c r="G3" s="3"/>
      <c r="H3" s="3"/>
    </row>
    <row r="4" spans="1:10" ht="78.75" x14ac:dyDescent="0.2">
      <c r="A4" s="6" t="s">
        <v>0</v>
      </c>
      <c r="B4" s="4" t="s">
        <v>1</v>
      </c>
      <c r="C4" s="28" t="s">
        <v>163</v>
      </c>
      <c r="D4" s="28" t="s">
        <v>164</v>
      </c>
      <c r="E4" s="28" t="s">
        <v>165</v>
      </c>
      <c r="F4" s="5" t="s">
        <v>166</v>
      </c>
      <c r="G4" s="5" t="s">
        <v>167</v>
      </c>
      <c r="H4" s="5" t="s">
        <v>168</v>
      </c>
    </row>
    <row r="5" spans="1:10" x14ac:dyDescent="0.2">
      <c r="A5" s="72" t="s">
        <v>10</v>
      </c>
      <c r="B5" s="10" t="s">
        <v>9</v>
      </c>
      <c r="C5" s="62">
        <v>49268659631.769997</v>
      </c>
      <c r="D5" s="71">
        <v>49453317484.169998</v>
      </c>
      <c r="E5" s="36">
        <v>50108489072.370003</v>
      </c>
      <c r="F5" s="44">
        <v>50108489072.370003</v>
      </c>
      <c r="G5" s="52">
        <v>55221469597.110001</v>
      </c>
      <c r="H5" s="44">
        <v>55418757697.110001</v>
      </c>
      <c r="I5" s="1"/>
    </row>
    <row r="6" spans="1:10" x14ac:dyDescent="0.2">
      <c r="A6" s="90" t="s">
        <v>138</v>
      </c>
      <c r="B6" s="91" t="s">
        <v>150</v>
      </c>
      <c r="C6" s="81">
        <v>23163791161.259998</v>
      </c>
      <c r="D6" s="41">
        <v>23304184118.099998</v>
      </c>
      <c r="E6" s="41">
        <v>23304184118.099998</v>
      </c>
      <c r="F6" s="41">
        <v>23304184118.099998</v>
      </c>
      <c r="G6" s="102">
        <v>27476855194.239998</v>
      </c>
      <c r="H6" s="102">
        <v>27476855194.239998</v>
      </c>
    </row>
    <row r="7" spans="1:10" x14ac:dyDescent="0.2">
      <c r="A7" s="92" t="s">
        <v>139</v>
      </c>
      <c r="B7" s="93" t="s">
        <v>151</v>
      </c>
      <c r="C7" s="83">
        <v>4015952000</v>
      </c>
      <c r="D7" s="83">
        <v>4015952000</v>
      </c>
      <c r="E7" s="83">
        <v>4015952000</v>
      </c>
      <c r="F7" s="83">
        <v>4015952000</v>
      </c>
      <c r="G7" s="103">
        <v>6098540300</v>
      </c>
      <c r="H7" s="103">
        <v>6098540300</v>
      </c>
    </row>
    <row r="8" spans="1:10" x14ac:dyDescent="0.2">
      <c r="A8" s="92" t="s">
        <v>140</v>
      </c>
      <c r="B8" s="93" t="s">
        <v>152</v>
      </c>
      <c r="C8" s="83">
        <v>7458840000</v>
      </c>
      <c r="D8" s="83">
        <v>7458840000</v>
      </c>
      <c r="E8" s="83">
        <v>7458840000</v>
      </c>
      <c r="F8" s="83">
        <v>7458840000</v>
      </c>
      <c r="G8" s="103">
        <v>8489245900</v>
      </c>
      <c r="H8" s="103">
        <v>8489245900</v>
      </c>
    </row>
    <row r="9" spans="1:10" ht="41.25" customHeight="1" x14ac:dyDescent="0.2">
      <c r="A9" s="92" t="s">
        <v>141</v>
      </c>
      <c r="B9" s="93" t="s">
        <v>153</v>
      </c>
      <c r="C9" s="83">
        <v>5851585270</v>
      </c>
      <c r="D9" s="83">
        <v>5851585270</v>
      </c>
      <c r="E9" s="83">
        <v>5851585270</v>
      </c>
      <c r="F9" s="83">
        <v>5851585270</v>
      </c>
      <c r="G9" s="104">
        <v>5851684924.3599997</v>
      </c>
      <c r="H9" s="104">
        <v>5851684924.3599997</v>
      </c>
    </row>
    <row r="10" spans="1:10" ht="29.25" customHeight="1" x14ac:dyDescent="0.2">
      <c r="A10" s="92" t="s">
        <v>142</v>
      </c>
      <c r="B10" s="93" t="s">
        <v>154</v>
      </c>
      <c r="C10" s="83">
        <v>2606546000</v>
      </c>
      <c r="D10" s="83">
        <v>2606546000</v>
      </c>
      <c r="E10" s="83">
        <v>2606546000</v>
      </c>
      <c r="F10" s="83">
        <v>2606546000</v>
      </c>
      <c r="G10" s="104">
        <v>3449999570.6300001</v>
      </c>
      <c r="H10" s="104">
        <v>3449999570.6300001</v>
      </c>
    </row>
    <row r="11" spans="1:10" x14ac:dyDescent="0.2">
      <c r="A11" s="92" t="s">
        <v>143</v>
      </c>
      <c r="B11" s="93" t="s">
        <v>155</v>
      </c>
      <c r="C11" s="83">
        <v>2010665000</v>
      </c>
      <c r="D11" s="83">
        <v>2010665000</v>
      </c>
      <c r="E11" s="83">
        <v>2010665000</v>
      </c>
      <c r="F11" s="83">
        <v>2010665000</v>
      </c>
      <c r="G11" s="103">
        <v>2010665000</v>
      </c>
      <c r="H11" s="103">
        <v>2010665000</v>
      </c>
    </row>
    <row r="12" spans="1:10" ht="15.75" x14ac:dyDescent="0.2">
      <c r="A12" s="92" t="s">
        <v>144</v>
      </c>
      <c r="B12" s="94" t="s">
        <v>156</v>
      </c>
      <c r="C12" s="83">
        <v>787394000</v>
      </c>
      <c r="D12" s="83">
        <v>787394000</v>
      </c>
      <c r="E12" s="83">
        <v>787394000</v>
      </c>
      <c r="F12" s="83">
        <v>787394000</v>
      </c>
      <c r="G12" s="104">
        <v>787394000</v>
      </c>
      <c r="H12" s="104">
        <v>787394000</v>
      </c>
    </row>
    <row r="13" spans="1:10" x14ac:dyDescent="0.2">
      <c r="A13" s="92" t="s">
        <v>145</v>
      </c>
      <c r="B13" s="94" t="s">
        <v>157</v>
      </c>
      <c r="C13" s="83">
        <v>1176000</v>
      </c>
      <c r="D13" s="83">
        <v>1176000</v>
      </c>
      <c r="E13" s="83">
        <v>1176000</v>
      </c>
      <c r="F13" s="83">
        <v>1176000</v>
      </c>
      <c r="G13" s="103">
        <v>1065000</v>
      </c>
      <c r="H13" s="103">
        <v>1065000</v>
      </c>
    </row>
    <row r="14" spans="1:10" x14ac:dyDescent="0.2">
      <c r="A14" s="92" t="s">
        <v>146</v>
      </c>
      <c r="B14" s="94" t="s">
        <v>158</v>
      </c>
      <c r="C14" s="83">
        <v>22000</v>
      </c>
      <c r="D14" s="83">
        <v>22000</v>
      </c>
      <c r="E14" s="83">
        <v>22000</v>
      </c>
      <c r="F14" s="83">
        <v>22000</v>
      </c>
      <c r="G14" s="103">
        <v>22000</v>
      </c>
      <c r="H14" s="103">
        <v>22000</v>
      </c>
    </row>
    <row r="15" spans="1:10" ht="41.25" customHeight="1" x14ac:dyDescent="0.2">
      <c r="A15" s="92" t="s">
        <v>147</v>
      </c>
      <c r="B15" s="94" t="s">
        <v>159</v>
      </c>
      <c r="C15" s="83">
        <v>917000</v>
      </c>
      <c r="D15" s="83">
        <v>917000</v>
      </c>
      <c r="E15" s="83">
        <v>917000</v>
      </c>
      <c r="F15" s="83">
        <v>917000</v>
      </c>
      <c r="G15" s="85">
        <v>1469468.8</v>
      </c>
      <c r="H15" s="85">
        <v>1469468.8</v>
      </c>
    </row>
    <row r="16" spans="1:10" ht="18.75" customHeight="1" x14ac:dyDescent="0.2">
      <c r="A16" s="95" t="s">
        <v>148</v>
      </c>
      <c r="B16" s="96" t="s">
        <v>149</v>
      </c>
      <c r="C16" s="81">
        <v>430693891.25999999</v>
      </c>
      <c r="D16" s="89">
        <v>571086848.10000002</v>
      </c>
      <c r="E16" s="89">
        <v>571086848.10000002</v>
      </c>
      <c r="F16" s="89">
        <v>571086848.10000002</v>
      </c>
      <c r="G16" s="105">
        <v>786769030.45000005</v>
      </c>
      <c r="H16" s="105">
        <v>786769030.45000005</v>
      </c>
      <c r="J16" s="40"/>
    </row>
    <row r="17" spans="1:15" ht="21" customHeight="1" x14ac:dyDescent="0.2">
      <c r="A17" s="7" t="s">
        <v>2</v>
      </c>
      <c r="B17" s="11" t="s">
        <v>11</v>
      </c>
      <c r="C17" s="39">
        <v>26104868470.509998</v>
      </c>
      <c r="D17" s="29">
        <v>26149133366.07</v>
      </c>
      <c r="E17" s="59">
        <v>26804304954.27</v>
      </c>
      <c r="F17" s="41">
        <v>26804304954.27</v>
      </c>
      <c r="G17" s="44">
        <v>27744614402.869999</v>
      </c>
      <c r="H17" s="45">
        <v>27941902502.869999</v>
      </c>
    </row>
    <row r="18" spans="1:15" ht="44.25" customHeight="1" x14ac:dyDescent="0.2">
      <c r="A18" s="7" t="s">
        <v>3</v>
      </c>
      <c r="B18" s="12" t="s">
        <v>12</v>
      </c>
      <c r="C18" s="39">
        <v>25988060677.720001</v>
      </c>
      <c r="D18" s="29">
        <v>26032343677.720001</v>
      </c>
      <c r="E18" s="29">
        <v>26688498079.52</v>
      </c>
      <c r="F18" s="42">
        <v>26688498079.52</v>
      </c>
      <c r="G18" s="42">
        <v>27596377259.919998</v>
      </c>
      <c r="H18" s="42">
        <v>27793665359.919998</v>
      </c>
    </row>
    <row r="19" spans="1:15" ht="29.25" customHeight="1" x14ac:dyDescent="0.2">
      <c r="A19" s="8" t="s">
        <v>4</v>
      </c>
      <c r="B19" s="13" t="s">
        <v>13</v>
      </c>
      <c r="C19" s="65">
        <v>13702334000</v>
      </c>
      <c r="D19" s="30">
        <v>13702334000</v>
      </c>
      <c r="E19" s="60">
        <v>13702334000</v>
      </c>
      <c r="F19" s="43">
        <v>13702334000</v>
      </c>
      <c r="G19" s="50">
        <v>13702334000</v>
      </c>
      <c r="H19" s="46">
        <v>13702334000</v>
      </c>
    </row>
    <row r="20" spans="1:15" ht="30" customHeight="1" x14ac:dyDescent="0.2">
      <c r="A20" s="8" t="s">
        <v>5</v>
      </c>
      <c r="B20" s="13" t="s">
        <v>14</v>
      </c>
      <c r="C20" s="65">
        <v>7858871000</v>
      </c>
      <c r="D20" s="30">
        <v>7878871000</v>
      </c>
      <c r="E20" s="60">
        <v>7878871000</v>
      </c>
      <c r="F20" s="43">
        <v>7878871000</v>
      </c>
      <c r="G20" s="50">
        <v>8411750180.3999996</v>
      </c>
      <c r="H20" s="46">
        <v>8615049080.3999996</v>
      </c>
    </row>
    <row r="21" spans="1:15" ht="30.75" customHeight="1" x14ac:dyDescent="0.2">
      <c r="A21" s="8" t="s">
        <v>6</v>
      </c>
      <c r="B21" s="13" t="s">
        <v>15</v>
      </c>
      <c r="C21" s="65">
        <v>3422851400</v>
      </c>
      <c r="D21" s="30">
        <v>3422851400</v>
      </c>
      <c r="E21" s="60">
        <v>3422851400</v>
      </c>
      <c r="F21" s="43">
        <v>3422851400</v>
      </c>
      <c r="G21" s="50">
        <v>3422851400</v>
      </c>
      <c r="H21" s="46">
        <v>3416840600</v>
      </c>
      <c r="I21" s="9"/>
    </row>
    <row r="22" spans="1:15" x14ac:dyDescent="0.2">
      <c r="A22" s="8" t="s">
        <v>7</v>
      </c>
      <c r="B22" s="13" t="s">
        <v>16</v>
      </c>
      <c r="C22" s="65">
        <v>1004004277.72</v>
      </c>
      <c r="D22" s="30">
        <v>1028287277.72</v>
      </c>
      <c r="E22" s="60">
        <v>1684441679.52</v>
      </c>
      <c r="F22" s="43">
        <v>1684441679.52</v>
      </c>
      <c r="G22" s="46">
        <v>2059441679.52</v>
      </c>
      <c r="H22" s="46">
        <v>2059441679.52</v>
      </c>
    </row>
    <row r="23" spans="1:15" ht="18" customHeight="1" x14ac:dyDescent="0.2">
      <c r="A23" s="7" t="s">
        <v>8</v>
      </c>
      <c r="B23" s="14" t="s">
        <v>9</v>
      </c>
      <c r="C23" s="66">
        <f t="shared" ref="C23:H23" si="0">C17-C18</f>
        <v>116807792.7899971</v>
      </c>
      <c r="D23" s="77">
        <f t="shared" si="0"/>
        <v>116789688.34999847</v>
      </c>
      <c r="E23" s="61">
        <f t="shared" si="0"/>
        <v>115806874.75</v>
      </c>
      <c r="F23" s="32">
        <f t="shared" si="0"/>
        <v>115806874.75</v>
      </c>
      <c r="G23" s="33">
        <f t="shared" si="0"/>
        <v>148237142.95000076</v>
      </c>
      <c r="H23" s="33">
        <f t="shared" si="0"/>
        <v>148237142.95000076</v>
      </c>
      <c r="J23" s="78"/>
      <c r="K23" s="1"/>
      <c r="L23" s="1"/>
      <c r="M23" s="1"/>
      <c r="N23" s="1"/>
      <c r="O23" s="78"/>
    </row>
    <row r="24" spans="1:15" ht="15" x14ac:dyDescent="0.25">
      <c r="A24" s="7" t="s">
        <v>137</v>
      </c>
      <c r="B24" s="14" t="s">
        <v>9</v>
      </c>
      <c r="C24" s="62">
        <v>52744901983.82</v>
      </c>
      <c r="D24" s="62">
        <v>55336467391.389999</v>
      </c>
      <c r="E24" s="62">
        <v>54260497783.349998</v>
      </c>
      <c r="F24" s="44">
        <v>57380848464.129997</v>
      </c>
      <c r="G24" s="55">
        <v>60404693989.349998</v>
      </c>
      <c r="H24" s="57">
        <v>60709209715.839996</v>
      </c>
      <c r="I24" s="35"/>
    </row>
    <row r="25" spans="1:15" ht="15.75" x14ac:dyDescent="0.2">
      <c r="A25" s="16" t="s">
        <v>17</v>
      </c>
      <c r="B25" s="18" t="s">
        <v>85</v>
      </c>
      <c r="C25" s="64">
        <v>2817191758.71</v>
      </c>
      <c r="D25" s="64">
        <v>2340051757.0300002</v>
      </c>
      <c r="E25" s="42">
        <v>2202507585.5900002</v>
      </c>
      <c r="F25" s="45">
        <v>2047363495.05</v>
      </c>
      <c r="G25" s="34">
        <v>1687905208.8800001</v>
      </c>
      <c r="H25" s="34">
        <v>1580146756.8599999</v>
      </c>
      <c r="I25" s="53"/>
      <c r="J25" s="54"/>
    </row>
    <row r="26" spans="1:15" ht="42.75" customHeight="1" x14ac:dyDescent="0.2">
      <c r="A26" s="15" t="s">
        <v>18</v>
      </c>
      <c r="B26" s="19" t="s">
        <v>86</v>
      </c>
      <c r="C26" s="63">
        <v>1984107.38</v>
      </c>
      <c r="D26" s="63">
        <v>1984107.38</v>
      </c>
      <c r="E26" s="50">
        <v>1984107.38</v>
      </c>
      <c r="F26" s="46">
        <v>1984107.38</v>
      </c>
      <c r="G26" s="31">
        <v>1984107.38</v>
      </c>
      <c r="H26" s="31">
        <v>2003964.19</v>
      </c>
    </row>
    <row r="27" spans="1:15" ht="51" x14ac:dyDescent="0.2">
      <c r="A27" s="15" t="s">
        <v>19</v>
      </c>
      <c r="B27" s="19" t="s">
        <v>87</v>
      </c>
      <c r="C27" s="63">
        <v>153062236.93000001</v>
      </c>
      <c r="D27" s="63">
        <v>153642948.12</v>
      </c>
      <c r="E27" s="50">
        <v>153703070.91999999</v>
      </c>
      <c r="F27" s="46">
        <v>153703070.91999999</v>
      </c>
      <c r="G27" s="31">
        <v>153613823.84999999</v>
      </c>
      <c r="H27" s="31">
        <v>153870493.33000001</v>
      </c>
    </row>
    <row r="28" spans="1:15" ht="51" x14ac:dyDescent="0.2">
      <c r="A28" s="15" t="s">
        <v>20</v>
      </c>
      <c r="B28" s="19" t="s">
        <v>88</v>
      </c>
      <c r="C28" s="63">
        <v>204555344.41999999</v>
      </c>
      <c r="D28" s="63">
        <v>206401793.97999999</v>
      </c>
      <c r="E28" s="50">
        <v>206479197.49000001</v>
      </c>
      <c r="F28" s="46">
        <v>206479197.49000001</v>
      </c>
      <c r="G28" s="31">
        <v>206536027.49000001</v>
      </c>
      <c r="H28" s="31">
        <v>205432324.78</v>
      </c>
    </row>
    <row r="29" spans="1:15" ht="15.75" x14ac:dyDescent="0.2">
      <c r="A29" s="15" t="s">
        <v>21</v>
      </c>
      <c r="B29" s="19" t="s">
        <v>89</v>
      </c>
      <c r="C29" s="63">
        <v>105803518.20999999</v>
      </c>
      <c r="D29" s="63">
        <v>109449915.59999999</v>
      </c>
      <c r="E29" s="50">
        <v>109449915.59999999</v>
      </c>
      <c r="F29" s="46">
        <v>109449915.59999999</v>
      </c>
      <c r="G29" s="31">
        <v>114949915.59999999</v>
      </c>
      <c r="H29" s="31">
        <v>114949915.59999999</v>
      </c>
    </row>
    <row r="30" spans="1:15" ht="38.25" x14ac:dyDescent="0.2">
      <c r="A30" s="15" t="s">
        <v>22</v>
      </c>
      <c r="B30" s="19" t="s">
        <v>90</v>
      </c>
      <c r="C30" s="63">
        <v>114071457.91</v>
      </c>
      <c r="D30" s="63">
        <v>114770932.58</v>
      </c>
      <c r="E30" s="50">
        <v>117570932.58</v>
      </c>
      <c r="F30" s="46">
        <v>117570932.58</v>
      </c>
      <c r="G30" s="31">
        <v>117640932.58</v>
      </c>
      <c r="H30" s="31">
        <v>117795168.03</v>
      </c>
    </row>
    <row r="31" spans="1:15" ht="25.5" x14ac:dyDescent="0.2">
      <c r="A31" s="15" t="s">
        <v>23</v>
      </c>
      <c r="B31" s="19" t="s">
        <v>91</v>
      </c>
      <c r="C31" s="63">
        <v>22437326.920000002</v>
      </c>
      <c r="D31" s="63">
        <v>22503605.539999999</v>
      </c>
      <c r="E31" s="50">
        <v>21486417.039999999</v>
      </c>
      <c r="F31" s="46">
        <v>21486417.039999999</v>
      </c>
      <c r="G31" s="31">
        <v>21486417.039999999</v>
      </c>
      <c r="H31" s="31">
        <v>21417994.039999999</v>
      </c>
    </row>
    <row r="32" spans="1:15" ht="15.75" x14ac:dyDescent="0.2">
      <c r="A32" s="15" t="s">
        <v>24</v>
      </c>
      <c r="B32" s="19" t="s">
        <v>92</v>
      </c>
      <c r="C32" s="63">
        <v>985745275.40999997</v>
      </c>
      <c r="D32" s="63">
        <v>564901602.63999999</v>
      </c>
      <c r="E32" s="50">
        <v>343807637.00999999</v>
      </c>
      <c r="F32" s="46">
        <v>265966413.5</v>
      </c>
      <c r="G32" s="31">
        <v>235536736.44</v>
      </c>
      <c r="H32" s="31">
        <v>163698009.53</v>
      </c>
    </row>
    <row r="33" spans="1:8" ht="15.75" x14ac:dyDescent="0.2">
      <c r="A33" s="15" t="s">
        <v>25</v>
      </c>
      <c r="B33" s="19" t="s">
        <v>93</v>
      </c>
      <c r="C33" s="63">
        <v>1229532491.53</v>
      </c>
      <c r="D33" s="63">
        <v>1166396851.1900001</v>
      </c>
      <c r="E33" s="50">
        <v>1248026307.5699999</v>
      </c>
      <c r="F33" s="46">
        <v>1170723440.54</v>
      </c>
      <c r="G33" s="31">
        <v>836157248.5</v>
      </c>
      <c r="H33" s="31">
        <v>800978887.36000001</v>
      </c>
    </row>
    <row r="34" spans="1:8" ht="15.75" x14ac:dyDescent="0.2">
      <c r="A34" s="16" t="s">
        <v>26</v>
      </c>
      <c r="B34" s="18" t="s">
        <v>94</v>
      </c>
      <c r="C34" s="64">
        <v>17432100</v>
      </c>
      <c r="D34" s="64">
        <v>17432100</v>
      </c>
      <c r="E34" s="42">
        <v>17432100</v>
      </c>
      <c r="F34" s="45">
        <v>17432100</v>
      </c>
      <c r="G34" s="34">
        <v>17432100</v>
      </c>
      <c r="H34" s="34">
        <v>17432100</v>
      </c>
    </row>
    <row r="35" spans="1:8" ht="15.75" x14ac:dyDescent="0.2">
      <c r="A35" s="15" t="s">
        <v>27</v>
      </c>
      <c r="B35" s="19" t="s">
        <v>95</v>
      </c>
      <c r="C35" s="63">
        <v>17432100</v>
      </c>
      <c r="D35" s="63">
        <v>17432100</v>
      </c>
      <c r="E35" s="50">
        <v>17432100</v>
      </c>
      <c r="F35" s="46">
        <v>17432100</v>
      </c>
      <c r="G35" s="31">
        <v>17432100</v>
      </c>
      <c r="H35" s="31">
        <v>17432100</v>
      </c>
    </row>
    <row r="36" spans="1:8" ht="27.75" customHeight="1" x14ac:dyDescent="0.2">
      <c r="A36" s="16" t="s">
        <v>28</v>
      </c>
      <c r="B36" s="18" t="s">
        <v>96</v>
      </c>
      <c r="C36" s="64">
        <v>408602152.51999998</v>
      </c>
      <c r="D36" s="64">
        <v>416909152.51999998</v>
      </c>
      <c r="E36" s="42">
        <v>423496322.10000002</v>
      </c>
      <c r="F36" s="45">
        <v>453845265.89999998</v>
      </c>
      <c r="G36" s="34">
        <v>454974757.37</v>
      </c>
      <c r="H36" s="34">
        <v>457645334.30000001</v>
      </c>
    </row>
    <row r="37" spans="1:8" ht="15.75" x14ac:dyDescent="0.2">
      <c r="A37" s="15" t="s">
        <v>29</v>
      </c>
      <c r="B37" s="19" t="s">
        <v>97</v>
      </c>
      <c r="C37" s="63">
        <v>59014460</v>
      </c>
      <c r="D37" s="63">
        <v>59014460</v>
      </c>
      <c r="E37" s="50">
        <v>59014460</v>
      </c>
      <c r="F37" s="46">
        <v>59014460</v>
      </c>
      <c r="G37" s="31">
        <v>59014460</v>
      </c>
      <c r="H37" s="31">
        <v>59014460</v>
      </c>
    </row>
    <row r="38" spans="1:8" ht="45.75" customHeight="1" x14ac:dyDescent="0.2">
      <c r="A38" s="15" t="s">
        <v>30</v>
      </c>
      <c r="B38" s="19" t="s">
        <v>98</v>
      </c>
      <c r="C38" s="63">
        <v>7158395.8399999999</v>
      </c>
      <c r="D38" s="63">
        <v>7158395.8399999999</v>
      </c>
      <c r="E38" s="50">
        <v>7158395.8399999999</v>
      </c>
      <c r="F38" s="46">
        <v>7158395.8399999999</v>
      </c>
      <c r="G38" s="31">
        <v>7158395.8399999999</v>
      </c>
      <c r="H38" s="31">
        <v>7171291.2199999997</v>
      </c>
    </row>
    <row r="39" spans="1:8" ht="15.75" x14ac:dyDescent="0.2">
      <c r="A39" s="15" t="s">
        <v>31</v>
      </c>
      <c r="B39" s="19" t="s">
        <v>99</v>
      </c>
      <c r="C39" s="63">
        <v>342429296.68000001</v>
      </c>
      <c r="D39" s="63">
        <v>350736296.68000001</v>
      </c>
      <c r="E39" s="50">
        <v>357323466.25999999</v>
      </c>
      <c r="F39" s="46">
        <v>387672410.06</v>
      </c>
      <c r="G39" s="31">
        <v>388801901.52999997</v>
      </c>
      <c r="H39" s="31">
        <v>391459583.07999998</v>
      </c>
    </row>
    <row r="40" spans="1:8" ht="15.75" x14ac:dyDescent="0.2">
      <c r="A40" s="16" t="s">
        <v>32</v>
      </c>
      <c r="B40" s="18" t="s">
        <v>100</v>
      </c>
      <c r="C40" s="64">
        <v>7647180576.7200003</v>
      </c>
      <c r="D40" s="64">
        <v>9307597944.9899998</v>
      </c>
      <c r="E40" s="42">
        <v>9275670513.4699993</v>
      </c>
      <c r="F40" s="45">
        <v>9789450945.0599995</v>
      </c>
      <c r="G40" s="34">
        <v>10927359327.530001</v>
      </c>
      <c r="H40" s="34">
        <v>11008602891.459999</v>
      </c>
    </row>
    <row r="41" spans="1:8" ht="15.75" x14ac:dyDescent="0.2">
      <c r="A41" s="15" t="s">
        <v>33</v>
      </c>
      <c r="B41" s="19" t="s">
        <v>101</v>
      </c>
      <c r="C41" s="63">
        <v>230244787.56999999</v>
      </c>
      <c r="D41" s="63">
        <v>230599777.11000001</v>
      </c>
      <c r="E41" s="50">
        <v>230599777.11000001</v>
      </c>
      <c r="F41" s="46">
        <v>230599777.11000001</v>
      </c>
      <c r="G41" s="31">
        <v>230604127.11000001</v>
      </c>
      <c r="H41" s="31">
        <v>235906316.06</v>
      </c>
    </row>
    <row r="42" spans="1:8" ht="15.75" x14ac:dyDescent="0.2">
      <c r="A42" s="15" t="s">
        <v>34</v>
      </c>
      <c r="B42" s="19" t="s">
        <v>102</v>
      </c>
      <c r="C42" s="63">
        <v>778051771.05999994</v>
      </c>
      <c r="D42" s="63">
        <v>802581294.95000005</v>
      </c>
      <c r="E42" s="50">
        <v>802531294.95000005</v>
      </c>
      <c r="F42" s="46">
        <v>802581294.95000005</v>
      </c>
      <c r="G42" s="31">
        <v>851402381.23000002</v>
      </c>
      <c r="H42" s="31">
        <v>1031673982.01</v>
      </c>
    </row>
    <row r="43" spans="1:8" ht="15.75" x14ac:dyDescent="0.2">
      <c r="A43" s="15" t="s">
        <v>35</v>
      </c>
      <c r="B43" s="19" t="s">
        <v>103</v>
      </c>
      <c r="C43" s="63">
        <v>472029755.88999999</v>
      </c>
      <c r="D43" s="63">
        <v>576096759.12</v>
      </c>
      <c r="E43" s="50">
        <v>472029755.88999999</v>
      </c>
      <c r="F43" s="46">
        <v>576096759.12</v>
      </c>
      <c r="G43" s="31">
        <v>568259782.14999998</v>
      </c>
      <c r="H43" s="31">
        <v>563141799.64999998</v>
      </c>
    </row>
    <row r="44" spans="1:8" ht="15.75" x14ac:dyDescent="0.2">
      <c r="A44" s="15" t="s">
        <v>36</v>
      </c>
      <c r="B44" s="19" t="s">
        <v>104</v>
      </c>
      <c r="C44" s="63">
        <v>208565265.63999999</v>
      </c>
      <c r="D44" s="63">
        <v>208565265.63999999</v>
      </c>
      <c r="E44" s="50">
        <v>219689066.44999999</v>
      </c>
      <c r="F44" s="46">
        <v>220137466.44999999</v>
      </c>
      <c r="G44" s="31">
        <v>220137466.44999999</v>
      </c>
      <c r="H44" s="31">
        <v>220137466.44999999</v>
      </c>
    </row>
    <row r="45" spans="1:8" ht="15.75" x14ac:dyDescent="0.2">
      <c r="A45" s="15" t="s">
        <v>37</v>
      </c>
      <c r="B45" s="19" t="s">
        <v>105</v>
      </c>
      <c r="C45" s="63">
        <v>298717051.25999999</v>
      </c>
      <c r="D45" s="63">
        <v>438712441.36000001</v>
      </c>
      <c r="E45" s="50">
        <v>448800068.63999999</v>
      </c>
      <c r="F45" s="46">
        <v>449892236.63999999</v>
      </c>
      <c r="G45" s="31">
        <v>452671727.42000002</v>
      </c>
      <c r="H45" s="31">
        <v>553022028.02999997</v>
      </c>
    </row>
    <row r="46" spans="1:8" ht="15.75" x14ac:dyDescent="0.2">
      <c r="A46" s="15" t="s">
        <v>38</v>
      </c>
      <c r="B46" s="19" t="s">
        <v>106</v>
      </c>
      <c r="C46" s="63">
        <v>5266353848.5</v>
      </c>
      <c r="D46" s="63">
        <v>6649996642.21</v>
      </c>
      <c r="E46" s="50">
        <v>6663616642.21</v>
      </c>
      <c r="F46" s="46">
        <v>7071659702.5699997</v>
      </c>
      <c r="G46" s="31">
        <v>8162263338.3699999</v>
      </c>
      <c r="H46" s="31">
        <v>7932316115.5100002</v>
      </c>
    </row>
    <row r="47" spans="1:8" ht="32.25" customHeight="1" x14ac:dyDescent="0.2">
      <c r="A47" s="15" t="s">
        <v>169</v>
      </c>
      <c r="B47" s="19" t="s">
        <v>170</v>
      </c>
      <c r="C47" s="63">
        <v>0</v>
      </c>
      <c r="D47" s="63">
        <v>0</v>
      </c>
      <c r="E47" s="50">
        <v>10500000</v>
      </c>
      <c r="F47" s="46">
        <v>10500000</v>
      </c>
      <c r="G47" s="31">
        <v>10500000</v>
      </c>
      <c r="H47" s="31">
        <v>10500000</v>
      </c>
    </row>
    <row r="48" spans="1:8" ht="30" customHeight="1" x14ac:dyDescent="0.2">
      <c r="A48" s="15" t="s">
        <v>39</v>
      </c>
      <c r="B48" s="19" t="s">
        <v>107</v>
      </c>
      <c r="C48" s="63">
        <v>393218096.80000001</v>
      </c>
      <c r="D48" s="63">
        <v>401045764.60000002</v>
      </c>
      <c r="E48" s="50">
        <v>427903908.22000003</v>
      </c>
      <c r="F48" s="46">
        <v>427983708.22000003</v>
      </c>
      <c r="G48" s="31">
        <v>431520504.80000001</v>
      </c>
      <c r="H48" s="31">
        <v>461905183.75</v>
      </c>
    </row>
    <row r="49" spans="1:8" ht="26.25" customHeight="1" x14ac:dyDescent="0.2">
      <c r="A49" s="16" t="s">
        <v>40</v>
      </c>
      <c r="B49" s="20" t="s">
        <v>108</v>
      </c>
      <c r="C49" s="64">
        <v>2259950025.4099998</v>
      </c>
      <c r="D49" s="64">
        <v>2512448316.52</v>
      </c>
      <c r="E49" s="42">
        <v>2491137977.96</v>
      </c>
      <c r="F49" s="45">
        <v>2521242417.3800001</v>
      </c>
      <c r="G49" s="34">
        <v>2614386201.9499998</v>
      </c>
      <c r="H49" s="34">
        <v>2614142060.9000001</v>
      </c>
    </row>
    <row r="50" spans="1:8" x14ac:dyDescent="0.2">
      <c r="A50" s="23" t="s">
        <v>109</v>
      </c>
      <c r="B50" s="24" t="s">
        <v>110</v>
      </c>
      <c r="C50" s="63">
        <v>118044096.42</v>
      </c>
      <c r="D50" s="63">
        <v>219520016.68000001</v>
      </c>
      <c r="E50" s="49">
        <v>219520016.68000001</v>
      </c>
      <c r="F50" s="46">
        <v>221947413.68000001</v>
      </c>
      <c r="G50" s="31">
        <v>268402660.97999999</v>
      </c>
      <c r="H50" s="31">
        <v>252402660.97999999</v>
      </c>
    </row>
    <row r="51" spans="1:8" ht="15.75" x14ac:dyDescent="0.2">
      <c r="A51" s="15" t="s">
        <v>41</v>
      </c>
      <c r="B51" s="19" t="s">
        <v>111</v>
      </c>
      <c r="C51" s="63">
        <v>1207220464.9400001</v>
      </c>
      <c r="D51" s="63">
        <v>1340726973.78</v>
      </c>
      <c r="E51" s="46">
        <v>1316319381.1600001</v>
      </c>
      <c r="F51" s="46">
        <v>1343056223.5799999</v>
      </c>
      <c r="G51" s="31">
        <v>1383974457.8099999</v>
      </c>
      <c r="H51" s="31">
        <v>1404018474.3099999</v>
      </c>
    </row>
    <row r="52" spans="1:8" ht="15.75" x14ac:dyDescent="0.2">
      <c r="A52" s="15" t="s">
        <v>42</v>
      </c>
      <c r="B52" s="19" t="s">
        <v>112</v>
      </c>
      <c r="C52" s="63">
        <v>398055743.75999999</v>
      </c>
      <c r="D52" s="63">
        <v>410057359.92000002</v>
      </c>
      <c r="E52" s="46">
        <v>410180359.92000002</v>
      </c>
      <c r="F52" s="46">
        <v>411120559.92000002</v>
      </c>
      <c r="G52" s="31">
        <v>411890862.95999998</v>
      </c>
      <c r="H52" s="31">
        <v>407584186.19</v>
      </c>
    </row>
    <row r="53" spans="1:8" ht="31.5" customHeight="1" x14ac:dyDescent="0.2">
      <c r="A53" s="15" t="s">
        <v>43</v>
      </c>
      <c r="B53" s="19" t="s">
        <v>113</v>
      </c>
      <c r="C53" s="63">
        <v>536629720.29000002</v>
      </c>
      <c r="D53" s="63">
        <v>542143966.13999999</v>
      </c>
      <c r="E53" s="46">
        <v>545118220.20000005</v>
      </c>
      <c r="F53" s="46">
        <v>545118220.20000005</v>
      </c>
      <c r="G53" s="31">
        <v>550118220.20000005</v>
      </c>
      <c r="H53" s="31">
        <v>550136739.41999996</v>
      </c>
    </row>
    <row r="54" spans="1:8" ht="15.75" x14ac:dyDescent="0.2">
      <c r="A54" s="16" t="s">
        <v>44</v>
      </c>
      <c r="B54" s="18" t="s">
        <v>114</v>
      </c>
      <c r="C54" s="64">
        <v>1109511549.71</v>
      </c>
      <c r="D54" s="64">
        <v>1111590628.71</v>
      </c>
      <c r="E54" s="45">
        <v>1109511628.71</v>
      </c>
      <c r="F54" s="45">
        <v>1111590628.71</v>
      </c>
      <c r="G54" s="34">
        <v>1111590628.71</v>
      </c>
      <c r="H54" s="34">
        <v>578560698.66999996</v>
      </c>
    </row>
    <row r="55" spans="1:8" ht="15.75" x14ac:dyDescent="0.2">
      <c r="A55" s="15" t="s">
        <v>45</v>
      </c>
      <c r="B55" s="19" t="s">
        <v>115</v>
      </c>
      <c r="C55" s="63">
        <v>923472021</v>
      </c>
      <c r="D55" s="63">
        <v>923472100</v>
      </c>
      <c r="E55" s="46">
        <v>923472100</v>
      </c>
      <c r="F55" s="46">
        <v>923472100</v>
      </c>
      <c r="G55" s="31">
        <v>923472100</v>
      </c>
      <c r="H55" s="31">
        <v>390420400</v>
      </c>
    </row>
    <row r="56" spans="1:8" ht="32.25" customHeight="1" x14ac:dyDescent="0.2">
      <c r="A56" s="15" t="s">
        <v>46</v>
      </c>
      <c r="B56" s="19" t="s">
        <v>116</v>
      </c>
      <c r="C56" s="63">
        <v>176192128.71000001</v>
      </c>
      <c r="D56" s="63">
        <v>178271128.71000001</v>
      </c>
      <c r="E56" s="46">
        <v>176192128.71000001</v>
      </c>
      <c r="F56" s="46">
        <v>178271128.71000001</v>
      </c>
      <c r="G56" s="31">
        <v>178271128.71000001</v>
      </c>
      <c r="H56" s="31">
        <v>178292898.66999999</v>
      </c>
    </row>
    <row r="57" spans="1:8" ht="30.75" customHeight="1" x14ac:dyDescent="0.2">
      <c r="A57" s="15" t="s">
        <v>47</v>
      </c>
      <c r="B57" s="19" t="s">
        <v>117</v>
      </c>
      <c r="C57" s="63">
        <v>9847400</v>
      </c>
      <c r="D57" s="63">
        <v>9847400</v>
      </c>
      <c r="E57" s="46">
        <v>9847400</v>
      </c>
      <c r="F57" s="46">
        <v>9847400</v>
      </c>
      <c r="G57" s="31">
        <v>9847400</v>
      </c>
      <c r="H57" s="31">
        <v>9847400</v>
      </c>
    </row>
    <row r="58" spans="1:8" ht="15.75" x14ac:dyDescent="0.2">
      <c r="A58" s="16" t="s">
        <v>48</v>
      </c>
      <c r="B58" s="18" t="s">
        <v>118</v>
      </c>
      <c r="C58" s="64">
        <v>10688431294.719999</v>
      </c>
      <c r="D58" s="64">
        <v>11093502350.139999</v>
      </c>
      <c r="E58" s="45">
        <v>11015034395.639999</v>
      </c>
      <c r="F58" s="45">
        <v>11621611355.709999</v>
      </c>
      <c r="G58" s="34">
        <v>11823070219.110001</v>
      </c>
      <c r="H58" s="34">
        <v>11873263180.299999</v>
      </c>
    </row>
    <row r="59" spans="1:8" ht="15.75" x14ac:dyDescent="0.2">
      <c r="A59" s="15" t="s">
        <v>49</v>
      </c>
      <c r="B59" s="19" t="s">
        <v>119</v>
      </c>
      <c r="C59" s="63">
        <v>3013640813.8000002</v>
      </c>
      <c r="D59" s="63">
        <v>3042701514.8800001</v>
      </c>
      <c r="E59" s="46">
        <v>3100673078.8000002</v>
      </c>
      <c r="F59" s="46">
        <v>3374568916.7199998</v>
      </c>
      <c r="G59" s="31">
        <v>3493058521.54</v>
      </c>
      <c r="H59" s="31">
        <v>3494157303.7800002</v>
      </c>
    </row>
    <row r="60" spans="1:8" ht="15.75" x14ac:dyDescent="0.2">
      <c r="A60" s="15" t="s">
        <v>50</v>
      </c>
      <c r="B60" s="19" t="s">
        <v>120</v>
      </c>
      <c r="C60" s="63">
        <v>5527139978.8400002</v>
      </c>
      <c r="D60" s="63">
        <v>5902222972.5</v>
      </c>
      <c r="E60" s="46">
        <v>5665060350.8400002</v>
      </c>
      <c r="F60" s="46">
        <v>5978281453.3000002</v>
      </c>
      <c r="G60" s="31">
        <v>5986311658.3000002</v>
      </c>
      <c r="H60" s="31">
        <v>5997935423.75</v>
      </c>
    </row>
    <row r="61" spans="1:8" ht="15.75" x14ac:dyDescent="0.2">
      <c r="A61" s="15" t="s">
        <v>51</v>
      </c>
      <c r="B61" s="19" t="s">
        <v>121</v>
      </c>
      <c r="C61" s="63">
        <v>388838140.23000002</v>
      </c>
      <c r="D61" s="63">
        <v>388838140.23000002</v>
      </c>
      <c r="E61" s="46">
        <v>489838140.23000002</v>
      </c>
      <c r="F61" s="46">
        <v>489838140.23000002</v>
      </c>
      <c r="G61" s="31">
        <v>562215219.53999996</v>
      </c>
      <c r="H61" s="31">
        <v>566168944.30999994</v>
      </c>
    </row>
    <row r="62" spans="1:8" ht="15.75" x14ac:dyDescent="0.2">
      <c r="A62" s="15" t="s">
        <v>52</v>
      </c>
      <c r="B62" s="19" t="s">
        <v>122</v>
      </c>
      <c r="C62" s="63">
        <v>1241553939.1700001</v>
      </c>
      <c r="D62" s="63">
        <v>1241553939.1700001</v>
      </c>
      <c r="E62" s="46">
        <v>1241557739.0899999</v>
      </c>
      <c r="F62" s="46">
        <v>1261017758.78</v>
      </c>
      <c r="G62" s="31">
        <v>1261063175.78</v>
      </c>
      <c r="H62" s="31">
        <v>1301629422.01</v>
      </c>
    </row>
    <row r="63" spans="1:8" ht="34.5" customHeight="1" x14ac:dyDescent="0.2">
      <c r="A63" s="15" t="s">
        <v>53</v>
      </c>
      <c r="B63" s="19" t="s">
        <v>123</v>
      </c>
      <c r="C63" s="63">
        <v>51472298.140000001</v>
      </c>
      <c r="D63" s="63">
        <v>51472298.140000001</v>
      </c>
      <c r="E63" s="46">
        <v>51468498.219999999</v>
      </c>
      <c r="F63" s="46">
        <v>51468498.219999999</v>
      </c>
      <c r="G63" s="31">
        <v>51394148.219999999</v>
      </c>
      <c r="H63" s="31">
        <v>51456055.549999997</v>
      </c>
    </row>
    <row r="64" spans="1:8" ht="15.75" x14ac:dyDescent="0.2">
      <c r="A64" s="15" t="s">
        <v>54</v>
      </c>
      <c r="B64" s="19" t="s">
        <v>124</v>
      </c>
      <c r="C64" s="63">
        <v>213653946.87</v>
      </c>
      <c r="D64" s="63">
        <v>213653946.87</v>
      </c>
      <c r="E64" s="46">
        <v>213653946.87</v>
      </c>
      <c r="F64" s="46">
        <v>213653946.87</v>
      </c>
      <c r="G64" s="31">
        <v>213303946.87</v>
      </c>
      <c r="H64" s="31">
        <v>205370298</v>
      </c>
    </row>
    <row r="65" spans="1:8" ht="15.75" x14ac:dyDescent="0.2">
      <c r="A65" s="15" t="s">
        <v>55</v>
      </c>
      <c r="B65" s="19" t="s">
        <v>125</v>
      </c>
      <c r="C65" s="63">
        <v>252132177.66999999</v>
      </c>
      <c r="D65" s="63">
        <v>253059538.34999999</v>
      </c>
      <c r="E65" s="46">
        <v>252782641.59</v>
      </c>
      <c r="F65" s="46">
        <v>252782641.59</v>
      </c>
      <c r="G65" s="31">
        <v>255723548.86000001</v>
      </c>
      <c r="H65" s="31">
        <v>256545732.90000001</v>
      </c>
    </row>
    <row r="66" spans="1:8" ht="15.75" x14ac:dyDescent="0.2">
      <c r="A66" s="16" t="s">
        <v>56</v>
      </c>
      <c r="B66" s="18" t="s">
        <v>126</v>
      </c>
      <c r="C66" s="64">
        <v>967430360.97000003</v>
      </c>
      <c r="D66" s="64">
        <v>969271969.51999998</v>
      </c>
      <c r="E66" s="45">
        <v>993648121.15999997</v>
      </c>
      <c r="F66" s="45">
        <v>995496573.94000006</v>
      </c>
      <c r="G66" s="34">
        <v>1004520787.54</v>
      </c>
      <c r="H66" s="34">
        <v>1005440751.79</v>
      </c>
    </row>
    <row r="67" spans="1:8" ht="15.75" x14ac:dyDescent="0.2">
      <c r="A67" s="15" t="s">
        <v>57</v>
      </c>
      <c r="B67" s="19" t="s">
        <v>127</v>
      </c>
      <c r="C67" s="63">
        <v>938418328.12</v>
      </c>
      <c r="D67" s="63">
        <v>940032176.48000002</v>
      </c>
      <c r="E67" s="46">
        <v>964408328.12</v>
      </c>
      <c r="F67" s="46">
        <v>966256780.89999998</v>
      </c>
      <c r="G67" s="31">
        <v>975280994.5</v>
      </c>
      <c r="H67" s="31">
        <v>976179960.27999997</v>
      </c>
    </row>
    <row r="68" spans="1:8" ht="30" customHeight="1" x14ac:dyDescent="0.2">
      <c r="A68" s="15" t="s">
        <v>58</v>
      </c>
      <c r="B68" s="19" t="s">
        <v>128</v>
      </c>
      <c r="C68" s="63">
        <v>29012032.850000001</v>
      </c>
      <c r="D68" s="63">
        <v>29239793.039999999</v>
      </c>
      <c r="E68" s="46">
        <v>29239793.039999999</v>
      </c>
      <c r="F68" s="46">
        <v>29239793.039999999</v>
      </c>
      <c r="G68" s="31">
        <v>29239793.039999999</v>
      </c>
      <c r="H68" s="31">
        <v>29260791.510000002</v>
      </c>
    </row>
    <row r="69" spans="1:8" ht="15.75" x14ac:dyDescent="0.2">
      <c r="A69" s="16" t="s">
        <v>59</v>
      </c>
      <c r="B69" s="18" t="s">
        <v>129</v>
      </c>
      <c r="C69" s="64">
        <v>5697581443.7799997</v>
      </c>
      <c r="D69" s="64">
        <v>6502580601.0100002</v>
      </c>
      <c r="E69" s="45">
        <v>5665781736.8699999</v>
      </c>
      <c r="F69" s="45">
        <v>7138537474.9799995</v>
      </c>
      <c r="G69" s="34">
        <v>8638815649.5300007</v>
      </c>
      <c r="H69" s="34">
        <v>9365247721.3700008</v>
      </c>
    </row>
    <row r="70" spans="1:8" ht="15.75" x14ac:dyDescent="0.2">
      <c r="A70" s="15" t="s">
        <v>60</v>
      </c>
      <c r="B70" s="19" t="s">
        <v>130</v>
      </c>
      <c r="C70" s="63">
        <v>2298561350.1900001</v>
      </c>
      <c r="D70" s="63">
        <v>2173582764.5500002</v>
      </c>
      <c r="E70" s="46">
        <v>2180688503.75</v>
      </c>
      <c r="F70" s="46">
        <v>2659819684.2800002</v>
      </c>
      <c r="G70" s="31">
        <v>3664490410.5599999</v>
      </c>
      <c r="H70" s="31">
        <v>4422844324.7799997</v>
      </c>
    </row>
    <row r="71" spans="1:8" ht="15.75" x14ac:dyDescent="0.2">
      <c r="A71" s="15" t="s">
        <v>61</v>
      </c>
      <c r="B71" s="19" t="s">
        <v>131</v>
      </c>
      <c r="C71" s="63">
        <v>2398962184.8099999</v>
      </c>
      <c r="D71" s="63">
        <v>2691259589.4099998</v>
      </c>
      <c r="E71" s="46">
        <v>2605827989.4099998</v>
      </c>
      <c r="F71" s="46">
        <v>2797669174.4499998</v>
      </c>
      <c r="G71" s="31">
        <v>3150064581.9200001</v>
      </c>
      <c r="H71" s="31">
        <v>3093027302.5300002</v>
      </c>
    </row>
    <row r="72" spans="1:8" ht="30" customHeight="1" x14ac:dyDescent="0.2">
      <c r="A72" s="15" t="s">
        <v>62</v>
      </c>
      <c r="B72" s="19" t="s">
        <v>132</v>
      </c>
      <c r="C72" s="63">
        <v>56424825.200000003</v>
      </c>
      <c r="D72" s="63">
        <v>56424825.200000003</v>
      </c>
      <c r="E72" s="46">
        <v>57024825.200000003</v>
      </c>
      <c r="F72" s="46">
        <v>57024825.200000003</v>
      </c>
      <c r="G72" s="31">
        <v>58622470.399999999</v>
      </c>
      <c r="H72" s="31">
        <v>58622470.399999999</v>
      </c>
    </row>
    <row r="73" spans="1:8" ht="15.75" x14ac:dyDescent="0.2">
      <c r="A73" s="15" t="s">
        <v>63</v>
      </c>
      <c r="B73" s="19" t="s">
        <v>133</v>
      </c>
      <c r="C73" s="63">
        <v>124150150</v>
      </c>
      <c r="D73" s="63">
        <v>124150150</v>
      </c>
      <c r="E73" s="46">
        <v>124150150</v>
      </c>
      <c r="F73" s="46">
        <v>124150150</v>
      </c>
      <c r="G73" s="31">
        <v>145938281.38</v>
      </c>
      <c r="H73" s="31">
        <v>141261206.38</v>
      </c>
    </row>
    <row r="74" spans="1:8" ht="42" customHeight="1" x14ac:dyDescent="0.2">
      <c r="A74" s="15" t="s">
        <v>64</v>
      </c>
      <c r="B74" s="19" t="s">
        <v>134</v>
      </c>
      <c r="C74" s="63">
        <v>146824798.75999999</v>
      </c>
      <c r="D74" s="63">
        <v>150824767.75999999</v>
      </c>
      <c r="E74" s="46">
        <v>150824767.75999999</v>
      </c>
      <c r="F74" s="46">
        <v>150824767.75999999</v>
      </c>
      <c r="G74" s="31">
        <v>165838362.75999999</v>
      </c>
      <c r="H74" s="31">
        <v>166317362.75999999</v>
      </c>
    </row>
    <row r="75" spans="1:8" ht="15.75" x14ac:dyDescent="0.2">
      <c r="A75" s="15" t="s">
        <v>160</v>
      </c>
      <c r="B75" s="19" t="s">
        <v>161</v>
      </c>
      <c r="C75" s="63">
        <v>0</v>
      </c>
      <c r="D75" s="63">
        <v>0</v>
      </c>
      <c r="E75" s="46">
        <v>0</v>
      </c>
      <c r="F75" s="47">
        <v>0</v>
      </c>
      <c r="G75" s="56">
        <v>0</v>
      </c>
    </row>
    <row r="76" spans="1:8" ht="15.75" x14ac:dyDescent="0.2">
      <c r="A76" s="15" t="s">
        <v>65</v>
      </c>
      <c r="B76" s="19" t="s">
        <v>135</v>
      </c>
      <c r="C76" s="63">
        <v>672658134.82000005</v>
      </c>
      <c r="D76" s="63">
        <v>1306338504.0899999</v>
      </c>
      <c r="E76" s="46">
        <v>547265500.75</v>
      </c>
      <c r="F76" s="46">
        <v>1349048873.29</v>
      </c>
      <c r="G76" s="31">
        <v>1453861542.51</v>
      </c>
      <c r="H76" s="31">
        <v>1483175054.52</v>
      </c>
    </row>
    <row r="77" spans="1:8" ht="15.75" x14ac:dyDescent="0.2">
      <c r="A77" s="16" t="s">
        <v>66</v>
      </c>
      <c r="B77" s="18">
        <v>1000</v>
      </c>
      <c r="C77" s="64">
        <v>15697565823.809999</v>
      </c>
      <c r="D77" s="64">
        <v>15697205863.139999</v>
      </c>
      <c r="E77" s="45">
        <v>15702502142.139999</v>
      </c>
      <c r="F77" s="45">
        <v>16289397699.59</v>
      </c>
      <c r="G77" s="34">
        <v>16654263522.73</v>
      </c>
      <c r="H77" s="34">
        <v>16654965169.610001</v>
      </c>
    </row>
    <row r="78" spans="1:8" ht="15.75" x14ac:dyDescent="0.2">
      <c r="A78" s="15" t="s">
        <v>67</v>
      </c>
      <c r="B78" s="19">
        <v>1001</v>
      </c>
      <c r="C78" s="63">
        <v>75147826.230000004</v>
      </c>
      <c r="D78" s="63">
        <v>75147826.230000004</v>
      </c>
      <c r="E78" s="46">
        <v>75147826.230000004</v>
      </c>
      <c r="F78" s="46">
        <v>70147826.230000004</v>
      </c>
      <c r="G78" s="31">
        <v>70317341.670000002</v>
      </c>
      <c r="H78" s="31">
        <v>66581641.670000002</v>
      </c>
    </row>
    <row r="79" spans="1:8" ht="15.75" x14ac:dyDescent="0.2">
      <c r="A79" s="15" t="s">
        <v>68</v>
      </c>
      <c r="B79" s="19">
        <v>1002</v>
      </c>
      <c r="C79" s="63">
        <v>1690652398.74</v>
      </c>
      <c r="D79" s="63">
        <v>1690652398.74</v>
      </c>
      <c r="E79" s="46">
        <v>1690652398.74</v>
      </c>
      <c r="F79" s="50">
        <v>1697432598.74</v>
      </c>
      <c r="G79" s="31">
        <v>1680961291.54</v>
      </c>
      <c r="H79" s="31">
        <v>1719556185.8099999</v>
      </c>
    </row>
    <row r="80" spans="1:8" ht="15.75" x14ac:dyDescent="0.2">
      <c r="A80" s="15" t="s">
        <v>69</v>
      </c>
      <c r="B80" s="19">
        <v>1003</v>
      </c>
      <c r="C80" s="63">
        <v>9575207153.2700005</v>
      </c>
      <c r="D80" s="63">
        <v>9573598715.3099995</v>
      </c>
      <c r="E80" s="46">
        <v>9573894994.3099995</v>
      </c>
      <c r="F80" s="50">
        <v>9604793152.7600002</v>
      </c>
      <c r="G80" s="31">
        <v>9438053477.5</v>
      </c>
      <c r="H80" s="31">
        <v>9345525240.9200001</v>
      </c>
    </row>
    <row r="81" spans="1:8" ht="15.75" x14ac:dyDescent="0.2">
      <c r="A81" s="15" t="s">
        <v>70</v>
      </c>
      <c r="B81" s="19">
        <v>1004</v>
      </c>
      <c r="C81" s="63">
        <v>3992928533.5</v>
      </c>
      <c r="D81" s="63">
        <v>3992928533.5</v>
      </c>
      <c r="E81" s="46">
        <v>3997928533.5</v>
      </c>
      <c r="F81" s="50">
        <v>4546212623.5</v>
      </c>
      <c r="G81" s="31">
        <v>4921809183.6599998</v>
      </c>
      <c r="H81" s="31">
        <v>4980952272.1599998</v>
      </c>
    </row>
    <row r="82" spans="1:8" ht="15.75" x14ac:dyDescent="0.2">
      <c r="A82" s="15" t="s">
        <v>71</v>
      </c>
      <c r="B82" s="19">
        <v>1006</v>
      </c>
      <c r="C82" s="63">
        <v>363629912.06999999</v>
      </c>
      <c r="D82" s="63">
        <v>364878389.36000001</v>
      </c>
      <c r="E82" s="46">
        <v>364878389.36000001</v>
      </c>
      <c r="F82" s="50">
        <v>370811498.36000001</v>
      </c>
      <c r="G82" s="31">
        <v>543122228.36000001</v>
      </c>
      <c r="H82" s="31">
        <v>542349829.04999995</v>
      </c>
    </row>
    <row r="83" spans="1:8" ht="15.75" x14ac:dyDescent="0.2">
      <c r="A83" s="16" t="s">
        <v>72</v>
      </c>
      <c r="B83" s="18">
        <v>1100</v>
      </c>
      <c r="C83" s="64">
        <v>296207226.81</v>
      </c>
      <c r="D83" s="64">
        <v>325600308.07999998</v>
      </c>
      <c r="E83" s="42">
        <v>321498859.98000002</v>
      </c>
      <c r="F83" s="42">
        <v>330600308.07999998</v>
      </c>
      <c r="G83" s="34">
        <v>349627160.07999998</v>
      </c>
      <c r="H83" s="34">
        <v>317187489.45999998</v>
      </c>
    </row>
    <row r="84" spans="1:8" ht="15.75" x14ac:dyDescent="0.2">
      <c r="A84" s="15" t="s">
        <v>73</v>
      </c>
      <c r="B84" s="19">
        <v>1101</v>
      </c>
      <c r="C84" s="63">
        <v>5987000</v>
      </c>
      <c r="D84" s="63">
        <v>6263000</v>
      </c>
      <c r="E84" s="50">
        <v>5987000</v>
      </c>
      <c r="F84" s="50">
        <v>6263000</v>
      </c>
      <c r="G84" s="31">
        <v>6263000</v>
      </c>
      <c r="H84" s="31">
        <v>6540997</v>
      </c>
    </row>
    <row r="85" spans="1:8" ht="15.75" x14ac:dyDescent="0.2">
      <c r="A85" s="15" t="s">
        <v>74</v>
      </c>
      <c r="B85" s="19">
        <v>1102</v>
      </c>
      <c r="C85" s="63">
        <v>12492030.300000001</v>
      </c>
      <c r="D85" s="63">
        <v>41519498.600000001</v>
      </c>
      <c r="E85" s="50">
        <v>33194050.5</v>
      </c>
      <c r="F85" s="50">
        <v>42019498.600000001</v>
      </c>
      <c r="G85" s="31">
        <v>53046350.600000001</v>
      </c>
      <c r="H85" s="31">
        <v>53450796.740000002</v>
      </c>
    </row>
    <row r="86" spans="1:8" ht="15.75" x14ac:dyDescent="0.2">
      <c r="A86" s="15" t="s">
        <v>75</v>
      </c>
      <c r="B86" s="19">
        <v>1103</v>
      </c>
      <c r="C86" s="63">
        <v>267549314.31</v>
      </c>
      <c r="D86" s="63">
        <v>267549314.31</v>
      </c>
      <c r="E86" s="50">
        <v>272049314.31</v>
      </c>
      <c r="F86" s="50">
        <v>272049314.31</v>
      </c>
      <c r="G86" s="31">
        <v>280049314.31</v>
      </c>
      <c r="H86" s="31">
        <v>246927200.55000001</v>
      </c>
    </row>
    <row r="87" spans="1:8" ht="35.25" customHeight="1" x14ac:dyDescent="0.2">
      <c r="A87" s="15" t="s">
        <v>76</v>
      </c>
      <c r="B87" s="19">
        <v>1105</v>
      </c>
      <c r="C87" s="63">
        <v>10178882.199999999</v>
      </c>
      <c r="D87" s="63">
        <v>10268495.17</v>
      </c>
      <c r="E87" s="50">
        <v>10268495.17</v>
      </c>
      <c r="F87" s="50">
        <v>10268495.17</v>
      </c>
      <c r="G87" s="31">
        <v>10268495.17</v>
      </c>
      <c r="H87" s="31">
        <v>10268495.17</v>
      </c>
    </row>
    <row r="88" spans="1:8" ht="15.75" x14ac:dyDescent="0.2">
      <c r="A88" s="16" t="s">
        <v>77</v>
      </c>
      <c r="B88" s="18">
        <v>1200</v>
      </c>
      <c r="C88" s="64">
        <v>107714627.33</v>
      </c>
      <c r="D88" s="64">
        <v>117173356.40000001</v>
      </c>
      <c r="E88" s="45">
        <v>117173356.40000001</v>
      </c>
      <c r="F88" s="42">
        <v>117173356.40000001</v>
      </c>
      <c r="G88" s="34">
        <v>117173356.40000001</v>
      </c>
      <c r="H88" s="34">
        <v>117797123.59999999</v>
      </c>
    </row>
    <row r="89" spans="1:8" ht="15.75" x14ac:dyDescent="0.2">
      <c r="A89" s="15" t="s">
        <v>78</v>
      </c>
      <c r="B89" s="19">
        <v>1202</v>
      </c>
      <c r="C89" s="63">
        <v>85694642.099999994</v>
      </c>
      <c r="D89" s="63">
        <v>94950837.700000003</v>
      </c>
      <c r="E89" s="46">
        <v>94950837.700000003</v>
      </c>
      <c r="F89" s="50">
        <v>94950837.700000003</v>
      </c>
      <c r="G89" s="31">
        <v>94950837.700000003</v>
      </c>
      <c r="H89" s="31">
        <v>95574604.900000006</v>
      </c>
    </row>
    <row r="90" spans="1:8" ht="33" customHeight="1" x14ac:dyDescent="0.2">
      <c r="A90" s="15" t="s">
        <v>79</v>
      </c>
      <c r="B90" s="19">
        <v>1204</v>
      </c>
      <c r="C90" s="63">
        <v>22019985.23</v>
      </c>
      <c r="D90" s="63">
        <v>22222518.699999999</v>
      </c>
      <c r="E90" s="46">
        <v>22222518.699999999</v>
      </c>
      <c r="F90" s="50">
        <v>22222518.699999999</v>
      </c>
      <c r="G90" s="50">
        <v>22222518.699999999</v>
      </c>
      <c r="H90" s="43">
        <v>22222518.699999999</v>
      </c>
    </row>
    <row r="91" spans="1:8" ht="31.5" customHeight="1" x14ac:dyDescent="0.2">
      <c r="A91" s="16" t="s">
        <v>80</v>
      </c>
      <c r="B91" s="18">
        <v>1300</v>
      </c>
      <c r="C91" s="64">
        <v>405764073.32999998</v>
      </c>
      <c r="D91" s="64">
        <v>300764073.32999998</v>
      </c>
      <c r="E91" s="45">
        <v>300764073.32999998</v>
      </c>
      <c r="F91" s="42">
        <v>300764073.32999998</v>
      </c>
      <c r="G91" s="42">
        <v>57832299.520000003</v>
      </c>
      <c r="H91" s="41">
        <v>57832299.520000003</v>
      </c>
    </row>
    <row r="92" spans="1:8" ht="33" customHeight="1" x14ac:dyDescent="0.2">
      <c r="A92" s="15" t="s">
        <v>81</v>
      </c>
      <c r="B92" s="19">
        <v>1301</v>
      </c>
      <c r="C92" s="63">
        <v>405764073.32999998</v>
      </c>
      <c r="D92" s="63">
        <v>300764073.32999998</v>
      </c>
      <c r="E92" s="46">
        <v>300764073.32999998</v>
      </c>
      <c r="F92" s="50">
        <v>300764073.32999998</v>
      </c>
      <c r="G92" s="50">
        <v>57832299.520000003</v>
      </c>
      <c r="H92" s="43">
        <v>57832299.520000003</v>
      </c>
    </row>
    <row r="93" spans="1:8" ht="55.5" customHeight="1" x14ac:dyDescent="0.2">
      <c r="A93" s="16" t="s">
        <v>82</v>
      </c>
      <c r="B93" s="21">
        <v>1400</v>
      </c>
      <c r="C93" s="64">
        <v>4624338970</v>
      </c>
      <c r="D93" s="64">
        <v>4624338970</v>
      </c>
      <c r="E93" s="45">
        <v>4624338970</v>
      </c>
      <c r="F93" s="42">
        <v>4646342770</v>
      </c>
      <c r="G93" s="42">
        <v>4945742770</v>
      </c>
      <c r="H93" s="41">
        <v>5060946138</v>
      </c>
    </row>
    <row r="94" spans="1:8" ht="46.5" customHeight="1" x14ac:dyDescent="0.2">
      <c r="A94" s="15" t="s">
        <v>83</v>
      </c>
      <c r="B94" s="22">
        <v>1401</v>
      </c>
      <c r="C94" s="63">
        <v>3872232800</v>
      </c>
      <c r="D94" s="63">
        <v>3872232800</v>
      </c>
      <c r="E94" s="46">
        <v>3872232800</v>
      </c>
      <c r="F94" s="50">
        <v>3872232800</v>
      </c>
      <c r="G94" s="50">
        <v>3872232800</v>
      </c>
      <c r="H94" s="43">
        <v>3872232800</v>
      </c>
    </row>
    <row r="95" spans="1:8" ht="16.5" customHeight="1" x14ac:dyDescent="0.2">
      <c r="A95" s="17" t="s">
        <v>84</v>
      </c>
      <c r="B95" s="22">
        <v>1402</v>
      </c>
      <c r="C95" s="63">
        <v>752106170</v>
      </c>
      <c r="D95" s="63">
        <v>752106170</v>
      </c>
      <c r="E95" s="46">
        <v>752106170</v>
      </c>
      <c r="F95" s="51">
        <v>752106170</v>
      </c>
      <c r="G95" s="51">
        <v>1051506170</v>
      </c>
      <c r="H95" s="43">
        <v>1166709538</v>
      </c>
    </row>
    <row r="96" spans="1:8" ht="31.5" customHeight="1" x14ac:dyDescent="0.2">
      <c r="A96" s="37" t="s">
        <v>136</v>
      </c>
      <c r="B96" s="38">
        <v>1403</v>
      </c>
      <c r="C96" s="67">
        <v>0</v>
      </c>
      <c r="D96" s="67">
        <v>0</v>
      </c>
      <c r="E96" s="48">
        <v>0</v>
      </c>
      <c r="F96" s="49">
        <v>22003800</v>
      </c>
      <c r="G96" s="49">
        <v>22003800</v>
      </c>
      <c r="H96" s="58">
        <v>22003800</v>
      </c>
    </row>
    <row r="97" spans="3:8" x14ac:dyDescent="0.2">
      <c r="C97" s="68"/>
      <c r="D97" s="68"/>
      <c r="E97" s="25"/>
      <c r="F97" s="26"/>
      <c r="G97" s="25"/>
      <c r="H97" s="25"/>
    </row>
    <row r="99" spans="3:8" ht="15" x14ac:dyDescent="0.25">
      <c r="C99" s="69">
        <f>C24-C25-C34-C36-C40-C49-C54-C58-C66-C69-C77-C83-C88-C91-C93</f>
        <v>0</v>
      </c>
      <c r="D99" s="69">
        <f t="shared" ref="D99:E99" si="1">D24-D25-D34-D36-D40-D49-D54-D58-D66-D69-D77-D83-D88-D91-D93</f>
        <v>1.33514404296875E-5</v>
      </c>
      <c r="E99" s="27">
        <f t="shared" si="1"/>
        <v>0</v>
      </c>
      <c r="F99" s="27">
        <f>F24-F25-F34-F36-F40-F49-F54-F58-F66-F69-F77-F83-F88-F91-F93</f>
        <v>0</v>
      </c>
      <c r="G99" s="27">
        <f>G24-G25-G34-G36-G40-G49-G54-G58-G66-G69-G77-G83-G88-G91-G93</f>
        <v>0</v>
      </c>
      <c r="H99" s="27">
        <f>H24-H25-H34-H36-H40-H49-H54-H58-H66-H69-H77-H83-H88-H91-H93</f>
        <v>0</v>
      </c>
    </row>
    <row r="100" spans="3:8" ht="15" x14ac:dyDescent="0.25">
      <c r="C100" s="69">
        <f t="shared" ref="C100:H100" si="2">C25-C26-C27-C28-C29-C30-C31-C32-C33</f>
        <v>0</v>
      </c>
      <c r="D100" s="69">
        <f t="shared" si="2"/>
        <v>0</v>
      </c>
      <c r="E100" s="27">
        <f t="shared" si="2"/>
        <v>0</v>
      </c>
      <c r="F100" s="27">
        <f t="shared" si="2"/>
        <v>0</v>
      </c>
      <c r="G100" s="27">
        <f t="shared" si="2"/>
        <v>0</v>
      </c>
      <c r="H100" s="27">
        <f t="shared" si="2"/>
        <v>0</v>
      </c>
    </row>
    <row r="101" spans="3:8" ht="15" x14ac:dyDescent="0.25">
      <c r="C101" s="69">
        <f>C34-C35</f>
        <v>0</v>
      </c>
      <c r="D101" s="69">
        <f t="shared" ref="D101:H101" si="3">D34-D35</f>
        <v>0</v>
      </c>
      <c r="E101" s="27">
        <f t="shared" si="3"/>
        <v>0</v>
      </c>
      <c r="F101" s="27">
        <f t="shared" si="3"/>
        <v>0</v>
      </c>
      <c r="G101" s="27">
        <f t="shared" si="3"/>
        <v>0</v>
      </c>
      <c r="H101" s="27">
        <f t="shared" si="3"/>
        <v>0</v>
      </c>
    </row>
    <row r="102" spans="3:8" ht="15" x14ac:dyDescent="0.25">
      <c r="C102" s="69">
        <f t="shared" ref="C102:H102" si="4">C36-C37-C38-C39</f>
        <v>0</v>
      </c>
      <c r="D102" s="69">
        <f t="shared" si="4"/>
        <v>0</v>
      </c>
      <c r="E102" s="27">
        <f t="shared" si="4"/>
        <v>0</v>
      </c>
      <c r="F102" s="27">
        <f t="shared" si="4"/>
        <v>0</v>
      </c>
      <c r="G102" s="27">
        <f t="shared" si="4"/>
        <v>0</v>
      </c>
      <c r="H102" s="27">
        <f t="shared" si="4"/>
        <v>0</v>
      </c>
    </row>
    <row r="103" spans="3:8" ht="15" x14ac:dyDescent="0.25">
      <c r="C103" s="69">
        <f t="shared" ref="C103:D103" si="5">C40-C41-C42-C43-C44-C45-C46-C48</f>
        <v>-7.7486038208007813E-7</v>
      </c>
      <c r="D103" s="69">
        <f t="shared" si="5"/>
        <v>-5.9604644775390625E-7</v>
      </c>
      <c r="E103" s="27">
        <f>E40-E41-E42-E43-E44-E45-E46-E47-E48</f>
        <v>-1.6689300537109375E-6</v>
      </c>
      <c r="F103" s="27">
        <f>F40-F41-F42-F43-F44-F45-F46-F47-F48</f>
        <v>-1.6689300537109375E-6</v>
      </c>
      <c r="G103" s="27">
        <f>G40-G41-G42-G43-G44-G45-G46-G47-G48</f>
        <v>0</v>
      </c>
      <c r="H103" s="27">
        <f>H40-H41-H42-H43-H44-H45-H46-H47-H48</f>
        <v>-9.5367431640625E-7</v>
      </c>
    </row>
    <row r="104" spans="3:8" ht="15" x14ac:dyDescent="0.25">
      <c r="C104" s="69">
        <f t="shared" ref="C104:G104" si="6">C49-C50-C51-C52-C53</f>
        <v>0</v>
      </c>
      <c r="D104" s="69">
        <f t="shared" si="6"/>
        <v>0</v>
      </c>
      <c r="E104" s="27">
        <f t="shared" si="6"/>
        <v>0</v>
      </c>
      <c r="F104" s="27">
        <f t="shared" si="6"/>
        <v>0</v>
      </c>
      <c r="G104" s="27">
        <f t="shared" si="6"/>
        <v>0</v>
      </c>
      <c r="H104" s="27">
        <f t="shared" ref="H104" si="7">H49-H50-H51-H52-H53</f>
        <v>0</v>
      </c>
    </row>
    <row r="105" spans="3:8" ht="15" x14ac:dyDescent="0.25">
      <c r="C105" s="69">
        <f t="shared" ref="C105:G105" si="8">C54-C55-C56-C57</f>
        <v>2.9802322387695313E-8</v>
      </c>
      <c r="D105" s="69">
        <f t="shared" si="8"/>
        <v>2.9802322387695313E-8</v>
      </c>
      <c r="E105" s="27">
        <f t="shared" si="8"/>
        <v>2.9802322387695313E-8</v>
      </c>
      <c r="F105" s="27">
        <f t="shared" si="8"/>
        <v>2.9802322387695313E-8</v>
      </c>
      <c r="G105" s="27">
        <f t="shared" si="8"/>
        <v>2.9802322387695313E-8</v>
      </c>
      <c r="H105" s="27">
        <f t="shared" ref="H105" si="9">H54-H55-H56-H57</f>
        <v>-2.9802322387695313E-8</v>
      </c>
    </row>
    <row r="106" spans="3:8" ht="15" x14ac:dyDescent="0.25">
      <c r="C106" s="69">
        <f t="shared" ref="C106:H106" si="10">C58-C59-C60-C61-C62-C63-C64-C65</f>
        <v>-1.1026859283447266E-6</v>
      </c>
      <c r="D106" s="69">
        <f t="shared" si="10"/>
        <v>-8.0466270446777344E-7</v>
      </c>
      <c r="E106" s="27">
        <f t="shared" si="10"/>
        <v>-9.2387199401855469E-7</v>
      </c>
      <c r="F106" s="27">
        <f t="shared" si="10"/>
        <v>-4.4703483581542969E-7</v>
      </c>
      <c r="G106" s="27">
        <f t="shared" si="10"/>
        <v>4.76837158203125E-7</v>
      </c>
      <c r="H106" s="27">
        <f t="shared" si="10"/>
        <v>-1.4007091522216797E-6</v>
      </c>
    </row>
    <row r="107" spans="3:8" ht="15" x14ac:dyDescent="0.25">
      <c r="C107" s="69">
        <f t="shared" ref="C107:G107" si="11">C66-C67-C68</f>
        <v>0</v>
      </c>
      <c r="D107" s="69">
        <f t="shared" si="11"/>
        <v>-3.7252902984619141E-8</v>
      </c>
      <c r="E107" s="27">
        <f t="shared" si="11"/>
        <v>-3.7252902984619141E-8</v>
      </c>
      <c r="F107" s="27">
        <f t="shared" si="11"/>
        <v>8.1956386566162109E-8</v>
      </c>
      <c r="G107" s="27">
        <f t="shared" si="11"/>
        <v>-3.7252902984619141E-8</v>
      </c>
      <c r="H107" s="27">
        <f t="shared" ref="H107" si="12">H66-H67-H68</f>
        <v>0</v>
      </c>
    </row>
    <row r="108" spans="3:8" ht="15" x14ac:dyDescent="0.25">
      <c r="C108" s="69">
        <f t="shared" ref="C108:E108" si="13">C69-C70-C71-C72-C73-C74-C75-C76</f>
        <v>0</v>
      </c>
      <c r="D108" s="69">
        <f t="shared" si="13"/>
        <v>0</v>
      </c>
      <c r="E108" s="27">
        <f t="shared" si="13"/>
        <v>0</v>
      </c>
      <c r="F108" s="27">
        <f>F69-F70-F71-F72-F73-F74-F75-F76</f>
        <v>0</v>
      </c>
      <c r="G108" s="27">
        <f>G69-G70-G71-G72-G73-G74-G75-G76</f>
        <v>0</v>
      </c>
      <c r="H108" s="27">
        <f>H69-H70-H71-H72-H73-H74-H76</f>
        <v>0</v>
      </c>
    </row>
    <row r="109" spans="3:8" ht="15" x14ac:dyDescent="0.25">
      <c r="C109" s="69">
        <f t="shared" ref="C109:F109" si="14">C77-C78-C79-C80-C81-C82</f>
        <v>0</v>
      </c>
      <c r="D109" s="69">
        <f t="shared" si="14"/>
        <v>5.9604644775390625E-7</v>
      </c>
      <c r="E109" s="27">
        <f t="shared" si="14"/>
        <v>5.9604644775390625E-7</v>
      </c>
      <c r="F109" s="27">
        <f t="shared" si="14"/>
        <v>5.9604644775390625E-7</v>
      </c>
      <c r="G109" s="27">
        <f>G77-G78-G79-G80-G81-G82</f>
        <v>0</v>
      </c>
      <c r="H109" s="27">
        <f>H77-H78-H79-H80-H81-H82</f>
        <v>1.1920928955078125E-6</v>
      </c>
    </row>
    <row r="110" spans="3:8" ht="15" x14ac:dyDescent="0.25">
      <c r="C110" s="69">
        <f t="shared" ref="C110:F110" si="15">C83-C84-C85-C86-C87</f>
        <v>0</v>
      </c>
      <c r="D110" s="69">
        <f t="shared" si="15"/>
        <v>-4.2840838432312012E-8</v>
      </c>
      <c r="E110" s="27">
        <f t="shared" si="15"/>
        <v>1.6763806343078613E-8</v>
      </c>
      <c r="F110" s="27">
        <f t="shared" si="15"/>
        <v>-4.2840838432312012E-8</v>
      </c>
      <c r="G110" s="27">
        <f>G83-G84-G85-G86-G87</f>
        <v>-4.2840838432312012E-8</v>
      </c>
      <c r="H110" s="27">
        <f>H83-H84-H85-H86-H87</f>
        <v>-4.2840838432312012E-8</v>
      </c>
    </row>
    <row r="111" spans="3:8" ht="15" x14ac:dyDescent="0.25">
      <c r="C111" s="69">
        <f t="shared" ref="C111:F111" si="16">C88-C89-C90</f>
        <v>0</v>
      </c>
      <c r="D111" s="69">
        <f t="shared" si="16"/>
        <v>0</v>
      </c>
      <c r="E111" s="27">
        <f t="shared" si="16"/>
        <v>0</v>
      </c>
      <c r="F111" s="27">
        <f t="shared" si="16"/>
        <v>0</v>
      </c>
      <c r="G111" s="27">
        <f>G88-G89-G90</f>
        <v>0</v>
      </c>
      <c r="H111" s="27">
        <f t="shared" ref="H111" si="17">H88-H89-H90</f>
        <v>0</v>
      </c>
    </row>
    <row r="112" spans="3:8" ht="15" x14ac:dyDescent="0.25">
      <c r="C112" s="69">
        <f t="shared" ref="C112:G112" si="18">C91-C92</f>
        <v>0</v>
      </c>
      <c r="D112" s="69">
        <f t="shared" si="18"/>
        <v>0</v>
      </c>
      <c r="E112" s="27">
        <f t="shared" si="18"/>
        <v>0</v>
      </c>
      <c r="F112" s="27">
        <f t="shared" si="18"/>
        <v>0</v>
      </c>
      <c r="G112" s="27">
        <f t="shared" si="18"/>
        <v>0</v>
      </c>
      <c r="H112" s="27">
        <f t="shared" ref="H112" si="19">H91-H92</f>
        <v>0</v>
      </c>
    </row>
    <row r="113" spans="3:8" ht="15" x14ac:dyDescent="0.25">
      <c r="C113" s="69">
        <f t="shared" ref="C113:G113" si="20">C93-C94-C95-C96</f>
        <v>0</v>
      </c>
      <c r="D113" s="69">
        <f t="shared" si="20"/>
        <v>0</v>
      </c>
      <c r="E113" s="27">
        <f t="shared" si="20"/>
        <v>0</v>
      </c>
      <c r="F113" s="27">
        <f t="shared" si="20"/>
        <v>0</v>
      </c>
      <c r="G113" s="27">
        <f t="shared" si="20"/>
        <v>0</v>
      </c>
      <c r="H113" s="27">
        <f t="shared" ref="H113" si="21">H93-H94-H95-H96</f>
        <v>0</v>
      </c>
    </row>
  </sheetData>
  <mergeCells count="2">
    <mergeCell ref="A1:H1"/>
    <mergeCell ref="A2:H2"/>
  </mergeCells>
  <pageMargins left="0" right="0" top="0.98425196850393704" bottom="0.59055118110236227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19" sqref="K19"/>
    </sheetView>
  </sheetViews>
  <sheetFormatPr defaultRowHeight="12.75" x14ac:dyDescent="0.2"/>
  <cols>
    <col min="1" max="1" width="44.5703125" customWidth="1"/>
    <col min="2" max="2" width="26.140625" customWidth="1"/>
    <col min="3" max="3" width="22.5703125" style="70" customWidth="1"/>
    <col min="4" max="4" width="23.140625" style="70" customWidth="1"/>
    <col min="5" max="9" width="23.140625" customWidth="1"/>
    <col min="10" max="10" width="17.85546875" customWidth="1"/>
    <col min="11" max="11" width="20.85546875" customWidth="1"/>
    <col min="12" max="13" width="12.140625" customWidth="1"/>
  </cols>
  <sheetData>
    <row r="1" spans="1:11" ht="28.5" customHeight="1" x14ac:dyDescent="0.2">
      <c r="A1" s="79"/>
      <c r="B1" s="79"/>
      <c r="C1" s="79"/>
      <c r="D1" s="79"/>
      <c r="E1" s="79"/>
      <c r="F1" s="79"/>
      <c r="G1" s="79"/>
      <c r="H1" s="79"/>
      <c r="I1" s="79"/>
    </row>
    <row r="2" spans="1:11" ht="72" customHeight="1" x14ac:dyDescent="0.2">
      <c r="A2" s="80" t="s">
        <v>162</v>
      </c>
      <c r="B2" s="80"/>
      <c r="C2" s="80"/>
      <c r="D2" s="80"/>
      <c r="E2" s="80"/>
      <c r="F2" s="80"/>
      <c r="G2" s="80"/>
      <c r="H2" s="80"/>
      <c r="I2" s="80"/>
    </row>
    <row r="3" spans="1:11" ht="15.75" x14ac:dyDescent="0.2">
      <c r="A3" s="3"/>
      <c r="B3" s="3"/>
      <c r="C3" s="3"/>
      <c r="D3" s="3"/>
      <c r="E3" s="3"/>
      <c r="F3" s="3"/>
      <c r="G3" s="3"/>
      <c r="H3" s="3"/>
      <c r="I3" s="3"/>
    </row>
    <row r="4" spans="1:11" ht="78.75" x14ac:dyDescent="0.2">
      <c r="A4" s="6" t="s">
        <v>0</v>
      </c>
      <c r="B4" s="4" t="s">
        <v>1</v>
      </c>
      <c r="C4" s="28" t="s">
        <v>163</v>
      </c>
      <c r="D4" s="28" t="s">
        <v>164</v>
      </c>
      <c r="E4" s="28" t="s">
        <v>165</v>
      </c>
      <c r="F4" s="5" t="s">
        <v>166</v>
      </c>
      <c r="G4" s="5" t="s">
        <v>167</v>
      </c>
      <c r="H4" s="5" t="s">
        <v>168</v>
      </c>
      <c r="I4" s="5" t="s">
        <v>171</v>
      </c>
    </row>
    <row r="5" spans="1:11" x14ac:dyDescent="0.2">
      <c r="A5" s="72" t="s">
        <v>10</v>
      </c>
      <c r="B5" s="10" t="s">
        <v>9</v>
      </c>
      <c r="C5" s="62">
        <v>49268659631.769997</v>
      </c>
      <c r="D5" s="71">
        <v>184657852.40000153</v>
      </c>
      <c r="E5" s="71">
        <v>655171588.20000458</v>
      </c>
      <c r="F5" s="42">
        <v>0</v>
      </c>
      <c r="G5" s="42">
        <v>5112980524.7399979</v>
      </c>
      <c r="H5" s="42">
        <v>197288100</v>
      </c>
      <c r="I5" s="42">
        <v>55418757697.110001</v>
      </c>
      <c r="J5" s="1"/>
    </row>
    <row r="6" spans="1:11" x14ac:dyDescent="0.2">
      <c r="A6" s="90" t="s">
        <v>138</v>
      </c>
      <c r="B6" s="91" t="s">
        <v>150</v>
      </c>
      <c r="C6" s="81">
        <v>23163791161.259998</v>
      </c>
      <c r="D6" s="41">
        <v>140392956.83999997</v>
      </c>
      <c r="E6" s="41">
        <v>0</v>
      </c>
      <c r="F6" s="42">
        <v>0</v>
      </c>
      <c r="G6" s="82">
        <v>4172671076.1400008</v>
      </c>
      <c r="H6" s="42">
        <v>0</v>
      </c>
      <c r="I6" s="71">
        <v>27476855194.239998</v>
      </c>
    </row>
    <row r="7" spans="1:11" ht="15.75" x14ac:dyDescent="0.2">
      <c r="A7" s="92" t="s">
        <v>139</v>
      </c>
      <c r="B7" s="93" t="s">
        <v>151</v>
      </c>
      <c r="C7" s="83">
        <v>4015952000</v>
      </c>
      <c r="D7" s="43">
        <v>0</v>
      </c>
      <c r="E7" s="84">
        <v>0</v>
      </c>
      <c r="F7" s="50">
        <v>0</v>
      </c>
      <c r="G7" s="85">
        <v>2082588300</v>
      </c>
      <c r="H7" s="50">
        <v>0</v>
      </c>
      <c r="I7" s="86">
        <v>6098540300</v>
      </c>
    </row>
    <row r="8" spans="1:11" ht="15.75" x14ac:dyDescent="0.2">
      <c r="A8" s="92" t="s">
        <v>140</v>
      </c>
      <c r="B8" s="93" t="s">
        <v>152</v>
      </c>
      <c r="C8" s="83">
        <v>7458840000</v>
      </c>
      <c r="D8" s="43">
        <v>0</v>
      </c>
      <c r="E8" s="84">
        <v>0</v>
      </c>
      <c r="F8" s="50">
        <v>0</v>
      </c>
      <c r="G8" s="85">
        <v>1030405900</v>
      </c>
      <c r="H8" s="50">
        <v>0</v>
      </c>
      <c r="I8" s="86">
        <v>8489245900</v>
      </c>
    </row>
    <row r="9" spans="1:11" ht="41.25" customHeight="1" x14ac:dyDescent="0.2">
      <c r="A9" s="92" t="s">
        <v>141</v>
      </c>
      <c r="B9" s="93" t="s">
        <v>153</v>
      </c>
      <c r="C9" s="83">
        <v>5851585270</v>
      </c>
      <c r="D9" s="43">
        <v>0</v>
      </c>
      <c r="E9" s="43">
        <v>0</v>
      </c>
      <c r="F9" s="50">
        <v>0</v>
      </c>
      <c r="G9" s="87">
        <v>99654.36</v>
      </c>
      <c r="H9" s="50">
        <v>0</v>
      </c>
      <c r="I9" s="86">
        <v>5851684924.3599997</v>
      </c>
    </row>
    <row r="10" spans="1:11" ht="29.25" customHeight="1" x14ac:dyDescent="0.2">
      <c r="A10" s="92" t="s">
        <v>142</v>
      </c>
      <c r="B10" s="93" t="s">
        <v>154</v>
      </c>
      <c r="C10" s="83">
        <v>2606546000</v>
      </c>
      <c r="D10" s="43">
        <v>0</v>
      </c>
      <c r="E10" s="43">
        <v>0</v>
      </c>
      <c r="F10" s="50">
        <v>0</v>
      </c>
      <c r="G10" s="87">
        <v>843453570.63</v>
      </c>
      <c r="H10" s="50">
        <v>0</v>
      </c>
      <c r="I10" s="86">
        <v>3449999570.6300001</v>
      </c>
    </row>
    <row r="11" spans="1:11" ht="15.75" x14ac:dyDescent="0.2">
      <c r="A11" s="92" t="s">
        <v>143</v>
      </c>
      <c r="B11" s="93" t="s">
        <v>155</v>
      </c>
      <c r="C11" s="83">
        <v>2010665000</v>
      </c>
      <c r="D11" s="43">
        <v>0</v>
      </c>
      <c r="E11" s="84">
        <v>0</v>
      </c>
      <c r="F11" s="50">
        <v>0</v>
      </c>
      <c r="G11" s="85">
        <v>0</v>
      </c>
      <c r="H11" s="50">
        <v>0</v>
      </c>
      <c r="I11" s="86">
        <v>2010665000</v>
      </c>
    </row>
    <row r="12" spans="1:11" ht="15.75" x14ac:dyDescent="0.2">
      <c r="A12" s="92" t="s">
        <v>144</v>
      </c>
      <c r="B12" s="94" t="s">
        <v>156</v>
      </c>
      <c r="C12" s="83">
        <v>787394000</v>
      </c>
      <c r="D12" s="88">
        <v>0</v>
      </c>
      <c r="E12" s="84">
        <v>0</v>
      </c>
      <c r="F12" s="50">
        <v>0</v>
      </c>
      <c r="G12" s="87">
        <v>0</v>
      </c>
      <c r="H12" s="50">
        <v>0</v>
      </c>
      <c r="I12" s="86">
        <v>787394000</v>
      </c>
    </row>
    <row r="13" spans="1:11" ht="15.75" x14ac:dyDescent="0.2">
      <c r="A13" s="92" t="s">
        <v>145</v>
      </c>
      <c r="B13" s="94" t="s">
        <v>157</v>
      </c>
      <c r="C13" s="83">
        <v>1176000</v>
      </c>
      <c r="D13" s="88">
        <v>0</v>
      </c>
      <c r="E13" s="84">
        <v>0</v>
      </c>
      <c r="F13" s="50">
        <v>0</v>
      </c>
      <c r="G13" s="85">
        <v>-111000</v>
      </c>
      <c r="H13" s="50">
        <v>0</v>
      </c>
      <c r="I13" s="86">
        <v>1065000</v>
      </c>
    </row>
    <row r="14" spans="1:11" ht="15.75" x14ac:dyDescent="0.2">
      <c r="A14" s="92" t="s">
        <v>146</v>
      </c>
      <c r="B14" s="94" t="s">
        <v>158</v>
      </c>
      <c r="C14" s="83">
        <v>22000</v>
      </c>
      <c r="D14" s="88">
        <v>0</v>
      </c>
      <c r="E14" s="84">
        <v>0</v>
      </c>
      <c r="F14" s="50">
        <v>0</v>
      </c>
      <c r="G14" s="85">
        <v>0</v>
      </c>
      <c r="H14" s="50">
        <v>0</v>
      </c>
      <c r="I14" s="86">
        <v>22000</v>
      </c>
    </row>
    <row r="15" spans="1:11" ht="41.25" customHeight="1" x14ac:dyDescent="0.2">
      <c r="A15" s="92" t="s">
        <v>147</v>
      </c>
      <c r="B15" s="94" t="s">
        <v>159</v>
      </c>
      <c r="C15" s="83">
        <v>917000</v>
      </c>
      <c r="D15" s="88">
        <v>0</v>
      </c>
      <c r="E15" s="84">
        <v>0</v>
      </c>
      <c r="F15" s="50">
        <v>0</v>
      </c>
      <c r="G15" s="85">
        <v>552468.80000000005</v>
      </c>
      <c r="H15" s="50">
        <v>0</v>
      </c>
      <c r="I15" s="86">
        <v>1469468.8</v>
      </c>
    </row>
    <row r="16" spans="1:11" ht="18.75" customHeight="1" x14ac:dyDescent="0.2">
      <c r="A16" s="95" t="s">
        <v>148</v>
      </c>
      <c r="B16" s="96" t="s">
        <v>149</v>
      </c>
      <c r="C16" s="83">
        <v>430693891.25999999</v>
      </c>
      <c r="D16" s="97">
        <v>140392956.83999997</v>
      </c>
      <c r="E16" s="98">
        <v>0</v>
      </c>
      <c r="F16" s="99">
        <v>0</v>
      </c>
      <c r="G16" s="100">
        <v>215682182.34999999</v>
      </c>
      <c r="H16" s="50">
        <v>0</v>
      </c>
      <c r="I16" s="101">
        <v>786769030.45000005</v>
      </c>
      <c r="K16" s="40"/>
    </row>
    <row r="17" spans="1:11" ht="21" customHeight="1" x14ac:dyDescent="0.2">
      <c r="A17" s="7" t="s">
        <v>2</v>
      </c>
      <c r="B17" s="11" t="s">
        <v>11</v>
      </c>
      <c r="C17" s="39">
        <v>26104868470.509998</v>
      </c>
      <c r="D17" s="42">
        <f>Изменения!D17-Изменения!C17</f>
        <v>44264895.560001373</v>
      </c>
      <c r="E17" s="41">
        <f>Изменения!E17-Изменения!D17</f>
        <v>655171588.20000076</v>
      </c>
      <c r="F17" s="41">
        <f>Изменения!F17-Изменения!E17</f>
        <v>0</v>
      </c>
      <c r="G17" s="42">
        <f>Изменения!G17-Изменения!F17</f>
        <v>940309448.59999847</v>
      </c>
      <c r="H17" s="42">
        <f>Изменения!H17-Изменения!G17</f>
        <v>197288100</v>
      </c>
      <c r="I17" s="42">
        <v>27941902502.869999</v>
      </c>
      <c r="J17" s="1"/>
      <c r="K17" s="1"/>
    </row>
    <row r="18" spans="1:11" ht="44.25" customHeight="1" x14ac:dyDescent="0.2">
      <c r="A18" s="7" t="s">
        <v>3</v>
      </c>
      <c r="B18" s="12" t="s">
        <v>12</v>
      </c>
      <c r="C18" s="39">
        <v>25988060677.720001</v>
      </c>
      <c r="D18" s="42">
        <f>Изменения!C18-Изменения!D18</f>
        <v>-44283000</v>
      </c>
      <c r="E18" s="42">
        <f>Изменения!D18-Изменения!E18</f>
        <v>-656154401.79999924</v>
      </c>
      <c r="F18" s="42">
        <f>Изменения!E18-Изменения!F18</f>
        <v>0</v>
      </c>
      <c r="G18" s="42">
        <f>Изменения!F18-Изменения!G18</f>
        <v>-907879180.39999771</v>
      </c>
      <c r="H18" s="42">
        <f>Изменения!G18-Изменения!H18</f>
        <v>-197288100</v>
      </c>
      <c r="I18" s="42">
        <v>27793665359.919998</v>
      </c>
      <c r="J18" s="1"/>
    </row>
    <row r="19" spans="1:11" ht="29.25" customHeight="1" x14ac:dyDescent="0.2">
      <c r="A19" s="8" t="s">
        <v>4</v>
      </c>
      <c r="B19" s="13" t="s">
        <v>13</v>
      </c>
      <c r="C19" s="65">
        <v>13702334000</v>
      </c>
      <c r="D19" s="50">
        <f>Изменения!C19-Изменения!D19</f>
        <v>0</v>
      </c>
      <c r="E19" s="43">
        <f>Изменения!D19-Изменения!E19</f>
        <v>0</v>
      </c>
      <c r="F19" s="43">
        <f>Изменения!E19-Изменения!F19</f>
        <v>0</v>
      </c>
      <c r="G19" s="50">
        <f>Изменения!F19-Изменения!G19</f>
        <v>0</v>
      </c>
      <c r="H19" s="42">
        <f>Изменения!G19-Изменения!H19</f>
        <v>0</v>
      </c>
      <c r="I19" s="50">
        <v>13702334000</v>
      </c>
    </row>
    <row r="20" spans="1:11" ht="30" customHeight="1" x14ac:dyDescent="0.2">
      <c r="A20" s="8" t="s">
        <v>5</v>
      </c>
      <c r="B20" s="13" t="s">
        <v>14</v>
      </c>
      <c r="C20" s="65">
        <v>7858871000</v>
      </c>
      <c r="D20" s="50">
        <f>Изменения!C20-Изменения!D20</f>
        <v>-20000000</v>
      </c>
      <c r="E20" s="43">
        <f>Изменения!D20-Изменения!E20</f>
        <v>0</v>
      </c>
      <c r="F20" s="43">
        <f>Изменения!E20-Изменения!F20</f>
        <v>0</v>
      </c>
      <c r="G20" s="50">
        <f>Изменения!F20-Изменения!G20</f>
        <v>-532879180.39999962</v>
      </c>
      <c r="H20" s="42">
        <f>Изменения!G20-Изменения!H20</f>
        <v>-203298900</v>
      </c>
      <c r="I20" s="50">
        <v>8615049080.3999996</v>
      </c>
    </row>
    <row r="21" spans="1:11" ht="30.75" customHeight="1" x14ac:dyDescent="0.2">
      <c r="A21" s="8" t="s">
        <v>6</v>
      </c>
      <c r="B21" s="13" t="s">
        <v>15</v>
      </c>
      <c r="C21" s="65">
        <v>3422851400</v>
      </c>
      <c r="D21" s="50">
        <f>Изменения!C21-Изменения!D21</f>
        <v>0</v>
      </c>
      <c r="E21" s="43">
        <f>Изменения!D21-Изменения!E21</f>
        <v>0</v>
      </c>
      <c r="F21" s="43">
        <f>Изменения!E21-Изменения!F21</f>
        <v>0</v>
      </c>
      <c r="G21" s="50">
        <f>Изменения!F21-Изменения!G21</f>
        <v>0</v>
      </c>
      <c r="H21" s="42">
        <f>Изменения!G21-Изменения!H21</f>
        <v>6010800</v>
      </c>
      <c r="I21" s="50">
        <v>3416840600</v>
      </c>
      <c r="J21" s="9"/>
    </row>
    <row r="22" spans="1:11" x14ac:dyDescent="0.2">
      <c r="A22" s="8" t="s">
        <v>7</v>
      </c>
      <c r="B22" s="13" t="s">
        <v>16</v>
      </c>
      <c r="C22" s="65">
        <v>1004004277.72</v>
      </c>
      <c r="D22" s="50">
        <f>Изменения!C22-Изменения!D22</f>
        <v>-24283000</v>
      </c>
      <c r="E22" s="43">
        <f>Изменения!D22-Изменения!E22</f>
        <v>-656154401.79999995</v>
      </c>
      <c r="F22" s="43">
        <f>Изменения!E22-Изменения!F22</f>
        <v>0</v>
      </c>
      <c r="G22" s="50">
        <f>Изменения!F22-Изменения!G22</f>
        <v>-375000000</v>
      </c>
      <c r="H22" s="42">
        <f>Изменения!G22-Изменения!H22</f>
        <v>0</v>
      </c>
      <c r="I22" s="50">
        <v>2059441679.52</v>
      </c>
    </row>
    <row r="23" spans="1:11" ht="18" customHeight="1" x14ac:dyDescent="0.2">
      <c r="A23" s="7" t="s">
        <v>8</v>
      </c>
      <c r="B23" s="14" t="s">
        <v>9</v>
      </c>
      <c r="C23" s="66">
        <v>116807792.79000001</v>
      </c>
      <c r="D23" s="73">
        <f>Изменения!C23-Изменения!D23</f>
        <v>18104.439998626709</v>
      </c>
      <c r="E23" s="74">
        <f>Изменения!D23-Изменения!E23</f>
        <v>982813.59999847412</v>
      </c>
      <c r="F23" s="74">
        <f>Изменения!E23-Изменения!F23</f>
        <v>0</v>
      </c>
      <c r="G23" s="39">
        <f>Изменения!F23-Изменения!G23</f>
        <v>-32430268.200000763</v>
      </c>
      <c r="H23" s="42">
        <f>Изменения!G23-Изменения!H23</f>
        <v>0</v>
      </c>
      <c r="I23" s="39">
        <v>148237142.95000368</v>
      </c>
      <c r="J23" s="78"/>
    </row>
    <row r="24" spans="1:11" ht="15" x14ac:dyDescent="0.25">
      <c r="A24" s="7" t="s">
        <v>137</v>
      </c>
      <c r="B24" s="14" t="s">
        <v>9</v>
      </c>
      <c r="C24" s="62">
        <v>52744901983.82</v>
      </c>
      <c r="D24" s="62">
        <f>Изменения!C24-Изменения!D24</f>
        <v>-2591565407.5699997</v>
      </c>
      <c r="E24" s="62">
        <f>Изменения!D24-Изменения!E24</f>
        <v>1075969608.0400009</v>
      </c>
      <c r="F24" s="42">
        <f>Изменения!E24-Изменения!F24</f>
        <v>-3120350680.7799988</v>
      </c>
      <c r="G24" s="75">
        <f>Изменения!F24-Изменения!G24</f>
        <v>-3023845525.2200012</v>
      </c>
      <c r="H24" s="42">
        <f>Изменения!G24-Изменения!H24</f>
        <v>-304515726.48999786</v>
      </c>
      <c r="I24" s="71">
        <v>60709209715.839996</v>
      </c>
      <c r="J24" s="35"/>
    </row>
    <row r="25" spans="1:11" ht="15.75" x14ac:dyDescent="0.2">
      <c r="A25" s="16" t="s">
        <v>17</v>
      </c>
      <c r="B25" s="18" t="s">
        <v>85</v>
      </c>
      <c r="C25" s="64">
        <v>2817191758.71</v>
      </c>
      <c r="D25" s="64">
        <f>Изменения!C25-Изменения!D25</f>
        <v>477140001.67999983</v>
      </c>
      <c r="E25" s="42">
        <f>Изменения!D25-Изменения!E25</f>
        <v>137544171.44000006</v>
      </c>
      <c r="F25" s="42">
        <f>Изменения!E25-Изменения!F25</f>
        <v>155144090.5400002</v>
      </c>
      <c r="G25" s="41">
        <f>Изменения!F25-Изменения!G25</f>
        <v>359458286.16999984</v>
      </c>
      <c r="H25" s="42">
        <f>Изменения!G25-Изменения!H25</f>
        <v>107758452.02000022</v>
      </c>
      <c r="I25" s="41">
        <v>1580146756.8599999</v>
      </c>
      <c r="J25" s="53"/>
    </row>
    <row r="26" spans="1:11" ht="41.25" customHeight="1" x14ac:dyDescent="0.2">
      <c r="A26" s="15" t="s">
        <v>18</v>
      </c>
      <c r="B26" s="19" t="s">
        <v>86</v>
      </c>
      <c r="C26" s="63">
        <v>1984107.38</v>
      </c>
      <c r="D26" s="63">
        <f>Изменения!C26-Изменения!D26</f>
        <v>0</v>
      </c>
      <c r="E26" s="50">
        <f>Изменения!D26-Изменения!E26</f>
        <v>0</v>
      </c>
      <c r="F26" s="50">
        <f>Изменения!E26-Изменения!F26</f>
        <v>0</v>
      </c>
      <c r="G26" s="43">
        <f>Изменения!F26-Изменения!G26</f>
        <v>0</v>
      </c>
      <c r="H26" s="42">
        <f>Изменения!G26-Изменения!H26</f>
        <v>-19856.810000000056</v>
      </c>
      <c r="I26" s="43">
        <v>2003964.19</v>
      </c>
    </row>
    <row r="27" spans="1:11" ht="51" x14ac:dyDescent="0.2">
      <c r="A27" s="15" t="s">
        <v>19</v>
      </c>
      <c r="B27" s="19" t="s">
        <v>87</v>
      </c>
      <c r="C27" s="63">
        <v>153062236.93000001</v>
      </c>
      <c r="D27" s="63">
        <f>Изменения!C27-Изменения!D27</f>
        <v>-580711.18999999762</v>
      </c>
      <c r="E27" s="50">
        <f>Изменения!D27-Изменения!E27</f>
        <v>-60122.799999982119</v>
      </c>
      <c r="F27" s="50">
        <f>Изменения!E27-Изменения!F27</f>
        <v>0</v>
      </c>
      <c r="G27" s="43">
        <f>Изменения!F27-Изменения!G27</f>
        <v>89247.069999992847</v>
      </c>
      <c r="H27" s="42">
        <f>Изменения!G27-Изменения!H27</f>
        <v>-256669.48000001907</v>
      </c>
      <c r="I27" s="43">
        <v>153870493.33000001</v>
      </c>
    </row>
    <row r="28" spans="1:11" ht="51" x14ac:dyDescent="0.2">
      <c r="A28" s="15" t="s">
        <v>20</v>
      </c>
      <c r="B28" s="19" t="s">
        <v>88</v>
      </c>
      <c r="C28" s="63">
        <v>204555344.41999999</v>
      </c>
      <c r="D28" s="63">
        <f>Изменения!C28-Изменения!D28</f>
        <v>-1846449.5600000024</v>
      </c>
      <c r="E28" s="50">
        <f>Изменения!D28-Изменения!E28</f>
        <v>-77403.510000020266</v>
      </c>
      <c r="F28" s="50">
        <f>Изменения!E28-Изменения!F28</f>
        <v>0</v>
      </c>
      <c r="G28" s="43">
        <f>Изменения!F28-Изменения!G28</f>
        <v>-56830</v>
      </c>
      <c r="H28" s="42">
        <f>Изменения!G28-Изменения!H28</f>
        <v>1103702.7100000083</v>
      </c>
      <c r="I28" s="43">
        <v>205432324.78</v>
      </c>
    </row>
    <row r="29" spans="1:11" ht="15.75" x14ac:dyDescent="0.2">
      <c r="A29" s="15" t="s">
        <v>21</v>
      </c>
      <c r="B29" s="19" t="s">
        <v>89</v>
      </c>
      <c r="C29" s="63">
        <v>105803518.20999999</v>
      </c>
      <c r="D29" s="63">
        <f>Изменения!C29-Изменения!D29</f>
        <v>-3646397.3900000006</v>
      </c>
      <c r="E29" s="50">
        <f>Изменения!D29-Изменения!E29</f>
        <v>0</v>
      </c>
      <c r="F29" s="50">
        <f>Изменения!E29-Изменения!F29</f>
        <v>0</v>
      </c>
      <c r="G29" s="43">
        <f>Изменения!F29-Изменения!G29</f>
        <v>-5500000</v>
      </c>
      <c r="H29" s="42">
        <f>Изменения!G29-Изменения!H29</f>
        <v>0</v>
      </c>
      <c r="I29" s="43">
        <v>114949915.59999999</v>
      </c>
    </row>
    <row r="30" spans="1:11" ht="38.25" x14ac:dyDescent="0.2">
      <c r="A30" s="15" t="s">
        <v>22</v>
      </c>
      <c r="B30" s="19" t="s">
        <v>90</v>
      </c>
      <c r="C30" s="63">
        <v>114071457.91</v>
      </c>
      <c r="D30" s="63">
        <f>Изменения!C30-Изменения!D30</f>
        <v>-699474.67000000179</v>
      </c>
      <c r="E30" s="50">
        <f>Изменения!D30-Изменения!E30</f>
        <v>-2800000</v>
      </c>
      <c r="F30" s="50">
        <f>Изменения!E30-Изменения!F30</f>
        <v>0</v>
      </c>
      <c r="G30" s="43">
        <f>Изменения!F30-Изменения!G30</f>
        <v>-70000</v>
      </c>
      <c r="H30" s="42">
        <f>Изменения!G30-Изменения!H30</f>
        <v>-154235.45000000298</v>
      </c>
      <c r="I30" s="43">
        <v>117795168.03</v>
      </c>
    </row>
    <row r="31" spans="1:11" ht="25.5" x14ac:dyDescent="0.2">
      <c r="A31" s="15" t="s">
        <v>23</v>
      </c>
      <c r="B31" s="19" t="s">
        <v>91</v>
      </c>
      <c r="C31" s="63">
        <v>22437326.920000002</v>
      </c>
      <c r="D31" s="63">
        <f>Изменения!C31-Изменения!D31</f>
        <v>-66278.619999997318</v>
      </c>
      <c r="E31" s="50">
        <f>Изменения!D31-Изменения!E31</f>
        <v>1017188.5</v>
      </c>
      <c r="F31" s="50">
        <f>Изменения!E31-Изменения!F31</f>
        <v>0</v>
      </c>
      <c r="G31" s="43">
        <f>Изменения!F31-Изменения!G31</f>
        <v>0</v>
      </c>
      <c r="H31" s="42">
        <f>Изменения!G31-Изменения!H31</f>
        <v>68423</v>
      </c>
      <c r="I31" s="43">
        <v>21417994.039999999</v>
      </c>
    </row>
    <row r="32" spans="1:11" ht="15.75" x14ac:dyDescent="0.2">
      <c r="A32" s="15" t="s">
        <v>24</v>
      </c>
      <c r="B32" s="19" t="s">
        <v>92</v>
      </c>
      <c r="C32" s="63">
        <v>985745275.40999997</v>
      </c>
      <c r="D32" s="63">
        <f>Изменения!C32-Изменения!D32</f>
        <v>420843672.76999998</v>
      </c>
      <c r="E32" s="50">
        <f>Изменения!D32-Изменения!E32</f>
        <v>221093965.63</v>
      </c>
      <c r="F32" s="50">
        <f>Изменения!E32-Изменения!F32</f>
        <v>77841223.50999999</v>
      </c>
      <c r="G32" s="43">
        <f>Изменения!F32-Изменения!G32</f>
        <v>30429677.060000002</v>
      </c>
      <c r="H32" s="42">
        <f>Изменения!G32-Изменения!H32</f>
        <v>71838726.909999996</v>
      </c>
      <c r="I32" s="43">
        <v>163698009.53</v>
      </c>
    </row>
    <row r="33" spans="1:9" ht="15.75" x14ac:dyDescent="0.2">
      <c r="A33" s="15" t="s">
        <v>25</v>
      </c>
      <c r="B33" s="19" t="s">
        <v>93</v>
      </c>
      <c r="C33" s="63">
        <v>1229532491.53</v>
      </c>
      <c r="D33" s="63">
        <f>Изменения!C33-Изменения!D33</f>
        <v>63135640.339999914</v>
      </c>
      <c r="E33" s="50">
        <f>Изменения!D33-Изменения!E33</f>
        <v>-81629456.379999876</v>
      </c>
      <c r="F33" s="50">
        <f>Изменения!E33-Изменения!F33</f>
        <v>77302867.029999971</v>
      </c>
      <c r="G33" s="43">
        <f>Изменения!F33-Изменения!G33</f>
        <v>334566192.03999996</v>
      </c>
      <c r="H33" s="42">
        <f>Изменения!G33-Изменения!H33</f>
        <v>35178361.139999986</v>
      </c>
      <c r="I33" s="43">
        <v>800978887.36000001</v>
      </c>
    </row>
    <row r="34" spans="1:9" ht="15.75" x14ac:dyDescent="0.2">
      <c r="A34" s="16" t="s">
        <v>26</v>
      </c>
      <c r="B34" s="18" t="s">
        <v>94</v>
      </c>
      <c r="C34" s="64">
        <v>17432100</v>
      </c>
      <c r="D34" s="64">
        <f>Изменения!C34-Изменения!D34</f>
        <v>0</v>
      </c>
      <c r="E34" s="42">
        <f>Изменения!D34-Изменения!E34</f>
        <v>0</v>
      </c>
      <c r="F34" s="42">
        <f>Изменения!E34-Изменения!F34</f>
        <v>0</v>
      </c>
      <c r="G34" s="41">
        <f>Изменения!F34-Изменения!G34</f>
        <v>0</v>
      </c>
      <c r="H34" s="42">
        <f>Изменения!G34-Изменения!H34</f>
        <v>0</v>
      </c>
      <c r="I34" s="41">
        <v>17432100</v>
      </c>
    </row>
    <row r="35" spans="1:9" ht="15.75" x14ac:dyDescent="0.2">
      <c r="A35" s="15" t="s">
        <v>27</v>
      </c>
      <c r="B35" s="19" t="s">
        <v>95</v>
      </c>
      <c r="C35" s="63">
        <v>17432100</v>
      </c>
      <c r="D35" s="63">
        <f>Изменения!C35-Изменения!D35</f>
        <v>0</v>
      </c>
      <c r="E35" s="50">
        <f>Изменения!D35-Изменения!E35</f>
        <v>0</v>
      </c>
      <c r="F35" s="50">
        <f>Изменения!E35-Изменения!F35</f>
        <v>0</v>
      </c>
      <c r="G35" s="43">
        <f>Изменения!F35-Изменения!G35</f>
        <v>0</v>
      </c>
      <c r="H35" s="42">
        <f>Изменения!G35-Изменения!H35</f>
        <v>0</v>
      </c>
      <c r="I35" s="43">
        <v>17432100</v>
      </c>
    </row>
    <row r="36" spans="1:9" ht="27.75" customHeight="1" x14ac:dyDescent="0.2">
      <c r="A36" s="16" t="s">
        <v>28</v>
      </c>
      <c r="B36" s="18" t="s">
        <v>96</v>
      </c>
      <c r="C36" s="64">
        <v>408602152.51999998</v>
      </c>
      <c r="D36" s="64">
        <f>Изменения!C36-Изменения!D36</f>
        <v>-8307000</v>
      </c>
      <c r="E36" s="42">
        <f>Изменения!D36-Изменения!E36</f>
        <v>-6587169.5800000429</v>
      </c>
      <c r="F36" s="42">
        <f>Изменения!E36-Изменения!F36</f>
        <v>-30348943.799999952</v>
      </c>
      <c r="G36" s="41">
        <f>Изменения!F36-Изменения!G36</f>
        <v>-1129491.4700000286</v>
      </c>
      <c r="H36" s="42">
        <f>Изменения!G36-Изменения!H36</f>
        <v>-2670576.9300000072</v>
      </c>
      <c r="I36" s="41">
        <v>457645334.30000001</v>
      </c>
    </row>
    <row r="37" spans="1:9" ht="15.75" x14ac:dyDescent="0.2">
      <c r="A37" s="15" t="s">
        <v>29</v>
      </c>
      <c r="B37" s="19" t="s">
        <v>97</v>
      </c>
      <c r="C37" s="63">
        <v>59014460</v>
      </c>
      <c r="D37" s="63">
        <f>Изменения!C37-Изменения!D37</f>
        <v>0</v>
      </c>
      <c r="E37" s="50">
        <f>Изменения!D37-Изменения!E37</f>
        <v>0</v>
      </c>
      <c r="F37" s="50">
        <f>Изменения!E37-Изменения!F37</f>
        <v>0</v>
      </c>
      <c r="G37" s="43">
        <f>Изменения!F37-Изменения!G37</f>
        <v>0</v>
      </c>
      <c r="H37" s="42">
        <f>Изменения!G37-Изменения!H37</f>
        <v>0</v>
      </c>
      <c r="I37" s="43">
        <v>59014460</v>
      </c>
    </row>
    <row r="38" spans="1:9" ht="45.75" customHeight="1" x14ac:dyDescent="0.2">
      <c r="A38" s="15" t="s">
        <v>30</v>
      </c>
      <c r="B38" s="19" t="s">
        <v>98</v>
      </c>
      <c r="C38" s="63">
        <v>7158395.8399999999</v>
      </c>
      <c r="D38" s="63">
        <f>Изменения!C38-Изменения!D38</f>
        <v>0</v>
      </c>
      <c r="E38" s="50">
        <f>Изменения!D38-Изменения!E38</f>
        <v>0</v>
      </c>
      <c r="F38" s="50">
        <f>Изменения!E38-Изменения!F38</f>
        <v>0</v>
      </c>
      <c r="G38" s="43">
        <f>Изменения!F38-Изменения!G38</f>
        <v>0</v>
      </c>
      <c r="H38" s="42">
        <f>Изменения!G38-Изменения!H38</f>
        <v>-12895.379999999888</v>
      </c>
      <c r="I38" s="43">
        <v>7171291.2199999997</v>
      </c>
    </row>
    <row r="39" spans="1:9" ht="15.75" x14ac:dyDescent="0.2">
      <c r="A39" s="15" t="s">
        <v>31</v>
      </c>
      <c r="B39" s="19" t="s">
        <v>99</v>
      </c>
      <c r="C39" s="63">
        <v>342429296.68000001</v>
      </c>
      <c r="D39" s="63">
        <f>Изменения!C39-Изменения!D39</f>
        <v>-8307000</v>
      </c>
      <c r="E39" s="50">
        <f>Изменения!D39-Изменения!E39</f>
        <v>-6587169.5799999833</v>
      </c>
      <c r="F39" s="50">
        <f>Изменения!E39-Изменения!F39</f>
        <v>-30348943.800000012</v>
      </c>
      <c r="G39" s="43">
        <f>Изменения!F39-Изменения!G39</f>
        <v>-1129491.469999969</v>
      </c>
      <c r="H39" s="42">
        <f>Изменения!G39-Изменения!H39</f>
        <v>-2657681.5500000119</v>
      </c>
      <c r="I39" s="43">
        <v>391459583.07999998</v>
      </c>
    </row>
    <row r="40" spans="1:9" ht="15.75" x14ac:dyDescent="0.2">
      <c r="A40" s="16" t="s">
        <v>32</v>
      </c>
      <c r="B40" s="18" t="s">
        <v>100</v>
      </c>
      <c r="C40" s="64">
        <v>7647180576.7200003</v>
      </c>
      <c r="D40" s="64">
        <f>Изменения!C40-Изменения!D40</f>
        <v>-1660417368.2699995</v>
      </c>
      <c r="E40" s="42">
        <f>Изменения!D40-Изменения!E40</f>
        <v>31927431.520000458</v>
      </c>
      <c r="F40" s="42">
        <f>Изменения!E40-Изменения!F40</f>
        <v>-513780431.59000015</v>
      </c>
      <c r="G40" s="41">
        <f>Изменения!F40-Изменения!G40</f>
        <v>-1137908382.4700012</v>
      </c>
      <c r="H40" s="42">
        <f>Изменения!G40-Изменения!H40</f>
        <v>-81243563.929998398</v>
      </c>
      <c r="I40" s="41">
        <v>11008602891.459999</v>
      </c>
    </row>
    <row r="41" spans="1:9" ht="15.75" x14ac:dyDescent="0.2">
      <c r="A41" s="15" t="s">
        <v>33</v>
      </c>
      <c r="B41" s="19" t="s">
        <v>101</v>
      </c>
      <c r="C41" s="63">
        <v>230244787.56999999</v>
      </c>
      <c r="D41" s="63">
        <f>Изменения!C41-Изменения!D41</f>
        <v>-354989.54000002146</v>
      </c>
      <c r="E41" s="50">
        <f>Изменения!D41-Изменения!E41</f>
        <v>0</v>
      </c>
      <c r="F41" s="50">
        <f>Изменения!E41-Изменения!F41</f>
        <v>0</v>
      </c>
      <c r="G41" s="43">
        <f>Изменения!F41-Изменения!G41</f>
        <v>-4350</v>
      </c>
      <c r="H41" s="42">
        <f>Изменения!G41-Изменения!H41</f>
        <v>-5302188.9499999881</v>
      </c>
      <c r="I41" s="43">
        <v>235906316.06</v>
      </c>
    </row>
    <row r="42" spans="1:9" ht="15.75" x14ac:dyDescent="0.2">
      <c r="A42" s="15" t="s">
        <v>34</v>
      </c>
      <c r="B42" s="19" t="s">
        <v>102</v>
      </c>
      <c r="C42" s="63">
        <v>778051771.05999994</v>
      </c>
      <c r="D42" s="63">
        <f>Изменения!C42-Изменения!D42</f>
        <v>-24529523.890000105</v>
      </c>
      <c r="E42" s="50">
        <f>Изменения!D42-Изменения!E42</f>
        <v>50000</v>
      </c>
      <c r="F42" s="50">
        <f>Изменения!E42-Изменения!F42</f>
        <v>-50000</v>
      </c>
      <c r="G42" s="43">
        <f>Изменения!F42-Изменения!G42</f>
        <v>-48821086.279999971</v>
      </c>
      <c r="H42" s="42">
        <f>Изменения!G42-Изменения!H42</f>
        <v>-180271600.77999997</v>
      </c>
      <c r="I42" s="43">
        <v>1031673982.01</v>
      </c>
    </row>
    <row r="43" spans="1:9" ht="15.75" x14ac:dyDescent="0.2">
      <c r="A43" s="15" t="s">
        <v>35</v>
      </c>
      <c r="B43" s="19" t="s">
        <v>103</v>
      </c>
      <c r="C43" s="63">
        <v>472029755.88999999</v>
      </c>
      <c r="D43" s="63">
        <f>Изменения!C43-Изменения!D43</f>
        <v>-104067003.23000002</v>
      </c>
      <c r="E43" s="50">
        <f>Изменения!D43-Изменения!E43</f>
        <v>104067003.23000002</v>
      </c>
      <c r="F43" s="50">
        <f>Изменения!E43-Изменения!F43</f>
        <v>-104067003.23000002</v>
      </c>
      <c r="G43" s="43">
        <f>Изменения!F43-Изменения!G43</f>
        <v>7836976.9700000286</v>
      </c>
      <c r="H43" s="42">
        <f>Изменения!G43-Изменения!H43</f>
        <v>5117982.5</v>
      </c>
      <c r="I43" s="43">
        <v>563141799.64999998</v>
      </c>
    </row>
    <row r="44" spans="1:9" ht="15.75" x14ac:dyDescent="0.2">
      <c r="A44" s="15" t="s">
        <v>36</v>
      </c>
      <c r="B44" s="19" t="s">
        <v>104</v>
      </c>
      <c r="C44" s="63">
        <v>208565265.63999999</v>
      </c>
      <c r="D44" s="63">
        <f>Изменения!C44-Изменения!D44</f>
        <v>0</v>
      </c>
      <c r="E44" s="50">
        <f>Изменения!D44-Изменения!E44</f>
        <v>-11123800.810000002</v>
      </c>
      <c r="F44" s="50">
        <f>Изменения!E44-Изменения!F44</f>
        <v>-448400</v>
      </c>
      <c r="G44" s="43">
        <f>Изменения!F44-Изменения!G44</f>
        <v>0</v>
      </c>
      <c r="H44" s="42">
        <f>Изменения!G44-Изменения!H44</f>
        <v>0</v>
      </c>
      <c r="I44" s="43">
        <v>220137466.44999999</v>
      </c>
    </row>
    <row r="45" spans="1:9" ht="15.75" x14ac:dyDescent="0.2">
      <c r="A45" s="15" t="s">
        <v>37</v>
      </c>
      <c r="B45" s="19" t="s">
        <v>105</v>
      </c>
      <c r="C45" s="63">
        <v>298717051.25999999</v>
      </c>
      <c r="D45" s="63">
        <f>Изменения!C45-Изменения!D45</f>
        <v>-139995390.10000002</v>
      </c>
      <c r="E45" s="50">
        <f>Изменения!D45-Изменения!E45</f>
        <v>-10087627.279999971</v>
      </c>
      <c r="F45" s="50">
        <f>Изменения!E45-Изменения!F45</f>
        <v>-1092168</v>
      </c>
      <c r="G45" s="43">
        <f>Изменения!F45-Изменения!G45</f>
        <v>-2779490.780000031</v>
      </c>
      <c r="H45" s="42">
        <f>Изменения!G45-Изменения!H45</f>
        <v>-100350300.60999995</v>
      </c>
      <c r="I45" s="43">
        <v>553022028.02999997</v>
      </c>
    </row>
    <row r="46" spans="1:9" ht="15.75" x14ac:dyDescent="0.2">
      <c r="A46" s="15" t="s">
        <v>38</v>
      </c>
      <c r="B46" s="19" t="s">
        <v>106</v>
      </c>
      <c r="C46" s="63">
        <v>5266353848.5</v>
      </c>
      <c r="D46" s="63">
        <f>Изменения!C46-Изменения!D46</f>
        <v>-1383642793.71</v>
      </c>
      <c r="E46" s="50">
        <f>Изменения!D46-Изменения!E46</f>
        <v>-13620000</v>
      </c>
      <c r="F46" s="50">
        <f>Изменения!E46-Изменения!F46</f>
        <v>-408043060.35999966</v>
      </c>
      <c r="G46" s="43">
        <f>Изменения!F46-Изменения!G46</f>
        <v>-1090603635.8000002</v>
      </c>
      <c r="H46" s="42">
        <f>Изменения!G46-Изменения!H46</f>
        <v>229947222.85999966</v>
      </c>
      <c r="I46" s="43">
        <v>7932316115.5100002</v>
      </c>
    </row>
    <row r="47" spans="1:9" ht="32.25" customHeight="1" x14ac:dyDescent="0.2">
      <c r="A47" s="15" t="s">
        <v>169</v>
      </c>
      <c r="B47" s="19" t="s">
        <v>170</v>
      </c>
      <c r="C47" s="63">
        <v>0</v>
      </c>
      <c r="D47" s="63">
        <f>Изменения!C47-Изменения!D47</f>
        <v>0</v>
      </c>
      <c r="E47" s="50">
        <f>Изменения!D47-Изменения!E47</f>
        <v>-10500000</v>
      </c>
      <c r="F47" s="50">
        <f>Изменения!E47-Изменения!F47</f>
        <v>0</v>
      </c>
      <c r="G47" s="43">
        <f>Изменения!F47-Изменения!G47</f>
        <v>0</v>
      </c>
      <c r="H47" s="42">
        <f>Изменения!G47-Изменения!H47</f>
        <v>0</v>
      </c>
      <c r="I47" s="43">
        <v>10500000</v>
      </c>
    </row>
    <row r="48" spans="1:9" ht="30" customHeight="1" x14ac:dyDescent="0.2">
      <c r="A48" s="15" t="s">
        <v>39</v>
      </c>
      <c r="B48" s="19" t="s">
        <v>107</v>
      </c>
      <c r="C48" s="63">
        <v>393218096.80000001</v>
      </c>
      <c r="D48" s="63">
        <f>Изменения!C48-Изменения!D48</f>
        <v>-7827667.8000000119</v>
      </c>
      <c r="E48" s="50">
        <f>Изменения!D48-Изменения!E48</f>
        <v>-26858143.620000005</v>
      </c>
      <c r="F48" s="50">
        <f>Изменения!E48-Изменения!F48</f>
        <v>-79800</v>
      </c>
      <c r="G48" s="43">
        <f>Изменения!F48-Изменения!G48</f>
        <v>-3536796.5799999833</v>
      </c>
      <c r="H48" s="42">
        <f>Изменения!G48-Изменения!H48</f>
        <v>-30384678.949999988</v>
      </c>
      <c r="I48" s="43">
        <v>461905183.75</v>
      </c>
    </row>
    <row r="49" spans="1:9" ht="26.25" customHeight="1" x14ac:dyDescent="0.2">
      <c r="A49" s="16" t="s">
        <v>40</v>
      </c>
      <c r="B49" s="20" t="s">
        <v>108</v>
      </c>
      <c r="C49" s="64">
        <v>2259950025.4099998</v>
      </c>
      <c r="D49" s="64">
        <f>Изменения!C49-Изменения!D49</f>
        <v>-252498291.11000013</v>
      </c>
      <c r="E49" s="42">
        <f>Изменения!D49-Изменения!E49</f>
        <v>21310338.559999943</v>
      </c>
      <c r="F49" s="42">
        <f>Изменения!E49-Изменения!F49</f>
        <v>-30104439.420000076</v>
      </c>
      <c r="G49" s="41">
        <f>Изменения!F49-Изменения!G49</f>
        <v>-93143784.569999695</v>
      </c>
      <c r="H49" s="42">
        <f>Изменения!G49-Изменения!H49</f>
        <v>244141.0499997139</v>
      </c>
      <c r="I49" s="41">
        <v>2614142060.9000001</v>
      </c>
    </row>
    <row r="50" spans="1:9" x14ac:dyDescent="0.2">
      <c r="A50" s="23" t="s">
        <v>109</v>
      </c>
      <c r="B50" s="24" t="s">
        <v>110</v>
      </c>
      <c r="C50" s="63">
        <v>118044096.42</v>
      </c>
      <c r="D50" s="63">
        <f>Изменения!C50-Изменения!D50</f>
        <v>-101475920.26000001</v>
      </c>
      <c r="E50" s="49">
        <f>Изменения!D50-Изменения!E50</f>
        <v>0</v>
      </c>
      <c r="F50" s="50">
        <f>Изменения!E50-Изменения!F50</f>
        <v>-2427397</v>
      </c>
      <c r="G50" s="43">
        <f>Изменения!F50-Изменения!G50</f>
        <v>-46455247.299999982</v>
      </c>
      <c r="H50" s="42">
        <f>Изменения!G50-Изменения!H50</f>
        <v>16000000</v>
      </c>
      <c r="I50" s="43">
        <v>252402660.97999999</v>
      </c>
    </row>
    <row r="51" spans="1:9" ht="15.75" x14ac:dyDescent="0.2">
      <c r="A51" s="15" t="s">
        <v>41</v>
      </c>
      <c r="B51" s="19" t="s">
        <v>111</v>
      </c>
      <c r="C51" s="63">
        <v>1207220464.9400001</v>
      </c>
      <c r="D51" s="63">
        <f>Изменения!C51-Изменения!D51</f>
        <v>-133506508.83999991</v>
      </c>
      <c r="E51" s="50">
        <f>Изменения!D51-Изменения!E51</f>
        <v>24407592.619999886</v>
      </c>
      <c r="F51" s="50">
        <f>Изменения!E51-Изменения!F51</f>
        <v>-26736842.419999838</v>
      </c>
      <c r="G51" s="43">
        <f>Изменения!F51-Изменения!G51</f>
        <v>-40918234.230000019</v>
      </c>
      <c r="H51" s="42">
        <f>Изменения!G51-Изменения!H51</f>
        <v>-20044016.5</v>
      </c>
      <c r="I51" s="43">
        <v>1404018474.3099999</v>
      </c>
    </row>
    <row r="52" spans="1:9" ht="15.75" x14ac:dyDescent="0.2">
      <c r="A52" s="15" t="s">
        <v>42</v>
      </c>
      <c r="B52" s="19" t="s">
        <v>112</v>
      </c>
      <c r="C52" s="63">
        <v>398055743.75999999</v>
      </c>
      <c r="D52" s="63">
        <f>Изменения!C52-Изменения!D52</f>
        <v>-12001616.160000026</v>
      </c>
      <c r="E52" s="50">
        <f>Изменения!D52-Изменения!E52</f>
        <v>-123000</v>
      </c>
      <c r="F52" s="50">
        <f>Изменения!E52-Изменения!F52</f>
        <v>-940200</v>
      </c>
      <c r="G52" s="43">
        <f>Изменения!F52-Изменения!G52</f>
        <v>-770303.03999996185</v>
      </c>
      <c r="H52" s="42">
        <f>Изменения!G52-Изменения!H52</f>
        <v>4306676.7699999809</v>
      </c>
      <c r="I52" s="43">
        <v>407584186.19</v>
      </c>
    </row>
    <row r="53" spans="1:9" ht="31.5" customHeight="1" x14ac:dyDescent="0.2">
      <c r="A53" s="15" t="s">
        <v>43</v>
      </c>
      <c r="B53" s="19" t="s">
        <v>113</v>
      </c>
      <c r="C53" s="63">
        <v>536629720.29000002</v>
      </c>
      <c r="D53" s="63">
        <f>Изменения!C53-Изменения!D53</f>
        <v>-5514245.8499999642</v>
      </c>
      <c r="E53" s="50">
        <f>Изменения!D53-Изменения!E53</f>
        <v>-2974254.060000062</v>
      </c>
      <c r="F53" s="50">
        <f>Изменения!E53-Изменения!F53</f>
        <v>0</v>
      </c>
      <c r="G53" s="43">
        <f>Изменения!F53-Изменения!G53</f>
        <v>-5000000</v>
      </c>
      <c r="H53" s="42">
        <f>Изменения!G53-Изменения!H53</f>
        <v>-18519.219999909401</v>
      </c>
      <c r="I53" s="43">
        <v>550136739.41999996</v>
      </c>
    </row>
    <row r="54" spans="1:9" ht="15.75" x14ac:dyDescent="0.2">
      <c r="A54" s="16" t="s">
        <v>44</v>
      </c>
      <c r="B54" s="18" t="s">
        <v>114</v>
      </c>
      <c r="C54" s="64">
        <v>1109511549.71</v>
      </c>
      <c r="D54" s="64">
        <f>Изменения!C54-Изменения!D54</f>
        <v>-2079079</v>
      </c>
      <c r="E54" s="42">
        <f>Изменения!D54-Изменения!E54</f>
        <v>2079000</v>
      </c>
      <c r="F54" s="42">
        <f>Изменения!E54-Изменения!F54</f>
        <v>-2079000</v>
      </c>
      <c r="G54" s="41">
        <f>Изменения!F54-Изменения!G54</f>
        <v>0</v>
      </c>
      <c r="H54" s="42">
        <f>Изменения!G54-Изменения!H54</f>
        <v>533029930.04000008</v>
      </c>
      <c r="I54" s="41">
        <v>578560698.66999996</v>
      </c>
    </row>
    <row r="55" spans="1:9" ht="15.75" x14ac:dyDescent="0.2">
      <c r="A55" s="15" t="s">
        <v>45</v>
      </c>
      <c r="B55" s="19" t="s">
        <v>115</v>
      </c>
      <c r="C55" s="63">
        <v>923472021</v>
      </c>
      <c r="D55" s="63">
        <f>Изменения!C55-Изменения!D55</f>
        <v>-79</v>
      </c>
      <c r="E55" s="50">
        <f>Изменения!D55-Изменения!E55</f>
        <v>0</v>
      </c>
      <c r="F55" s="50">
        <f>Изменения!E55-Изменения!F55</f>
        <v>0</v>
      </c>
      <c r="G55" s="43">
        <f>Изменения!F55-Изменения!G55</f>
        <v>0</v>
      </c>
      <c r="H55" s="42">
        <f>Изменения!G55-Изменения!H55</f>
        <v>533051700</v>
      </c>
      <c r="I55" s="43">
        <v>390420400</v>
      </c>
    </row>
    <row r="56" spans="1:9" ht="32.25" customHeight="1" x14ac:dyDescent="0.2">
      <c r="A56" s="15" t="s">
        <v>46</v>
      </c>
      <c r="B56" s="19" t="s">
        <v>116</v>
      </c>
      <c r="C56" s="63">
        <v>176192128.71000001</v>
      </c>
      <c r="D56" s="63">
        <f>Изменения!C56-Изменения!D56</f>
        <v>-2079000</v>
      </c>
      <c r="E56" s="50">
        <f>Изменения!D56-Изменения!E56</f>
        <v>2079000</v>
      </c>
      <c r="F56" s="50">
        <f>Изменения!E56-Изменения!F56</f>
        <v>-2079000</v>
      </c>
      <c r="G56" s="43">
        <f>Изменения!F56-Изменения!G56</f>
        <v>0</v>
      </c>
      <c r="H56" s="42">
        <f>Изменения!G56-Изменения!H56</f>
        <v>-21769.959999978542</v>
      </c>
      <c r="I56" s="43">
        <v>178292898.66999999</v>
      </c>
    </row>
    <row r="57" spans="1:9" ht="30.75" customHeight="1" x14ac:dyDescent="0.2">
      <c r="A57" s="15" t="s">
        <v>47</v>
      </c>
      <c r="B57" s="19" t="s">
        <v>117</v>
      </c>
      <c r="C57" s="63">
        <v>9847400</v>
      </c>
      <c r="D57" s="63">
        <f>Изменения!C57-Изменения!D57</f>
        <v>0</v>
      </c>
      <c r="E57" s="50">
        <f>Изменения!D57-Изменения!E57</f>
        <v>0</v>
      </c>
      <c r="F57" s="50">
        <f>Изменения!E57-Изменения!F57</f>
        <v>0</v>
      </c>
      <c r="G57" s="43">
        <f>Изменения!F57-Изменения!G57</f>
        <v>0</v>
      </c>
      <c r="H57" s="42">
        <f>Изменения!G57-Изменения!H57</f>
        <v>0</v>
      </c>
      <c r="I57" s="43">
        <v>9847400</v>
      </c>
    </row>
    <row r="58" spans="1:9" ht="15.75" x14ac:dyDescent="0.2">
      <c r="A58" s="16" t="s">
        <v>48</v>
      </c>
      <c r="B58" s="18" t="s">
        <v>118</v>
      </c>
      <c r="C58" s="64">
        <v>10688431294.719999</v>
      </c>
      <c r="D58" s="64">
        <f>Изменения!C58-Изменения!D58</f>
        <v>-405071055.42000008</v>
      </c>
      <c r="E58" s="42">
        <f>Изменения!D58-Изменения!E58</f>
        <v>78467954.5</v>
      </c>
      <c r="F58" s="42">
        <f>Изменения!E58-Изменения!F58</f>
        <v>-606576960.06999969</v>
      </c>
      <c r="G58" s="41">
        <f>Изменения!F58-Изменения!G58</f>
        <v>-201458863.40000153</v>
      </c>
      <c r="H58" s="42">
        <f>Изменения!G58-Изменения!H58</f>
        <v>-50192961.189998627</v>
      </c>
      <c r="I58" s="41">
        <v>11873263180.299999</v>
      </c>
    </row>
    <row r="59" spans="1:9" ht="15.75" x14ac:dyDescent="0.2">
      <c r="A59" s="15" t="s">
        <v>49</v>
      </c>
      <c r="B59" s="19" t="s">
        <v>119</v>
      </c>
      <c r="C59" s="63">
        <v>3013640813.8000002</v>
      </c>
      <c r="D59" s="63">
        <f>Изменения!C59-Изменения!D59</f>
        <v>-29060701.079999924</v>
      </c>
      <c r="E59" s="50">
        <f>Изменения!D59-Изменения!E59</f>
        <v>-57971563.920000076</v>
      </c>
      <c r="F59" s="50">
        <f>Изменения!E59-Изменения!F59</f>
        <v>-273895837.9199996</v>
      </c>
      <c r="G59" s="43">
        <f>Изменения!F59-Изменения!G59</f>
        <v>-118489604.82000017</v>
      </c>
      <c r="H59" s="42">
        <f>Изменения!G59-Изменения!H59</f>
        <v>-1098782.240000248</v>
      </c>
      <c r="I59" s="43">
        <v>3494157303.7800002</v>
      </c>
    </row>
    <row r="60" spans="1:9" ht="15.75" x14ac:dyDescent="0.2">
      <c r="A60" s="15" t="s">
        <v>50</v>
      </c>
      <c r="B60" s="19" t="s">
        <v>120</v>
      </c>
      <c r="C60" s="63">
        <v>5527139978.8400002</v>
      </c>
      <c r="D60" s="63">
        <f>Изменения!C60-Изменения!D60</f>
        <v>-375082993.65999985</v>
      </c>
      <c r="E60" s="50">
        <f>Изменения!D60-Изменения!E60</f>
        <v>237162621.65999985</v>
      </c>
      <c r="F60" s="50">
        <f>Изменения!E60-Изменения!F60</f>
        <v>-313221102.46000004</v>
      </c>
      <c r="G60" s="43">
        <f>Изменения!F60-Изменения!G60</f>
        <v>-8030205</v>
      </c>
      <c r="H60" s="42">
        <f>Изменения!G60-Изменения!H60</f>
        <v>-11623765.449999809</v>
      </c>
      <c r="I60" s="43">
        <v>5997935423.75</v>
      </c>
    </row>
    <row r="61" spans="1:9" ht="15.75" x14ac:dyDescent="0.2">
      <c r="A61" s="15" t="s">
        <v>51</v>
      </c>
      <c r="B61" s="19" t="s">
        <v>121</v>
      </c>
      <c r="C61" s="63">
        <v>388838140.23000002</v>
      </c>
      <c r="D61" s="63">
        <f>Изменения!C61-Изменения!D61</f>
        <v>0</v>
      </c>
      <c r="E61" s="50">
        <f>Изменения!D61-Изменения!E61</f>
        <v>-101000000</v>
      </c>
      <c r="F61" s="50">
        <f>Изменения!E61-Изменения!F61</f>
        <v>0</v>
      </c>
      <c r="G61" s="43">
        <f>Изменения!F61-Изменения!G61</f>
        <v>-72377079.309999943</v>
      </c>
      <c r="H61" s="42">
        <f>Изменения!G61-Изменения!H61</f>
        <v>-3953724.7699999809</v>
      </c>
      <c r="I61" s="43">
        <v>566168944.30999994</v>
      </c>
    </row>
    <row r="62" spans="1:9" ht="15.75" x14ac:dyDescent="0.2">
      <c r="A62" s="15" t="s">
        <v>52</v>
      </c>
      <c r="B62" s="19" t="s">
        <v>122</v>
      </c>
      <c r="C62" s="63">
        <v>1241553939.1700001</v>
      </c>
      <c r="D62" s="63">
        <f>Изменения!C62-Изменения!D62</f>
        <v>0</v>
      </c>
      <c r="E62" s="50">
        <f>Изменения!D62-Изменения!E62</f>
        <v>-3799.9199998378754</v>
      </c>
      <c r="F62" s="50">
        <f>Изменения!E62-Изменения!F62</f>
        <v>-19460019.690000057</v>
      </c>
      <c r="G62" s="43">
        <f>Изменения!F62-Изменения!G62</f>
        <v>-45417</v>
      </c>
      <c r="H62" s="42">
        <f>Изменения!G62-Изменения!H62</f>
        <v>-40566246.230000019</v>
      </c>
      <c r="I62" s="43">
        <v>1301629422.01</v>
      </c>
    </row>
    <row r="63" spans="1:9" ht="34.5" customHeight="1" x14ac:dyDescent="0.2">
      <c r="A63" s="15" t="s">
        <v>53</v>
      </c>
      <c r="B63" s="19" t="s">
        <v>123</v>
      </c>
      <c r="C63" s="63">
        <v>51472298.140000001</v>
      </c>
      <c r="D63" s="63">
        <f>Изменения!C63-Изменения!D63</f>
        <v>0</v>
      </c>
      <c r="E63" s="50">
        <f>Изменения!D63-Изменения!E63</f>
        <v>3799.9200000017881</v>
      </c>
      <c r="F63" s="50">
        <f>Изменения!E63-Изменения!F63</f>
        <v>0</v>
      </c>
      <c r="G63" s="43">
        <f>Изменения!F63-Изменения!G63</f>
        <v>74350</v>
      </c>
      <c r="H63" s="42">
        <f>Изменения!G63-Изменения!H63</f>
        <v>-61907.329999998212</v>
      </c>
      <c r="I63" s="43">
        <v>51456055.549999997</v>
      </c>
    </row>
    <row r="64" spans="1:9" ht="15.75" x14ac:dyDescent="0.2">
      <c r="A64" s="15" t="s">
        <v>54</v>
      </c>
      <c r="B64" s="19" t="s">
        <v>124</v>
      </c>
      <c r="C64" s="63">
        <v>213653946.87</v>
      </c>
      <c r="D64" s="63">
        <f>Изменения!C64-Изменения!D64</f>
        <v>0</v>
      </c>
      <c r="E64" s="50">
        <f>Изменения!D64-Изменения!E64</f>
        <v>0</v>
      </c>
      <c r="F64" s="50">
        <f>Изменения!E64-Изменения!F64</f>
        <v>0</v>
      </c>
      <c r="G64" s="43">
        <f>Изменения!F64-Изменения!G64</f>
        <v>350000</v>
      </c>
      <c r="H64" s="42">
        <f>Изменения!G64-Изменения!H64</f>
        <v>7933648.8700000048</v>
      </c>
      <c r="I64" s="43">
        <v>205370298</v>
      </c>
    </row>
    <row r="65" spans="1:9" ht="15.75" x14ac:dyDescent="0.2">
      <c r="A65" s="15" t="s">
        <v>55</v>
      </c>
      <c r="B65" s="19" t="s">
        <v>125</v>
      </c>
      <c r="C65" s="63">
        <v>252132177.66999999</v>
      </c>
      <c r="D65" s="63">
        <f>Изменения!C65-Изменения!D65</f>
        <v>-927360.68000000715</v>
      </c>
      <c r="E65" s="50">
        <f>Изменения!D65-Изменения!E65</f>
        <v>276896.75999999046</v>
      </c>
      <c r="F65" s="50">
        <f>Изменения!E65-Изменения!F65</f>
        <v>0</v>
      </c>
      <c r="G65" s="43">
        <f>Изменения!F65-Изменения!G65</f>
        <v>-2940907.2700000107</v>
      </c>
      <c r="H65" s="42">
        <f>Изменения!G65-Изменения!H65</f>
        <v>-822184.03999999166</v>
      </c>
      <c r="I65" s="43">
        <v>256545732.90000001</v>
      </c>
    </row>
    <row r="66" spans="1:9" ht="15.75" x14ac:dyDescent="0.2">
      <c r="A66" s="16" t="s">
        <v>56</v>
      </c>
      <c r="B66" s="18" t="s">
        <v>126</v>
      </c>
      <c r="C66" s="64">
        <v>967430360.97000003</v>
      </c>
      <c r="D66" s="64">
        <f>Изменения!C66-Изменения!D66</f>
        <v>-1841608.5499999523</v>
      </c>
      <c r="E66" s="42">
        <f>Изменения!D66-Изменения!E66</f>
        <v>-24376151.639999986</v>
      </c>
      <c r="F66" s="42">
        <f>Изменения!E66-Изменения!F66</f>
        <v>-1848452.7800000906</v>
      </c>
      <c r="G66" s="41">
        <f>Изменения!F66-Изменения!G66</f>
        <v>-9024213.5999999046</v>
      </c>
      <c r="H66" s="42">
        <f>Изменения!G66-Изменения!H66</f>
        <v>-919964.25</v>
      </c>
      <c r="I66" s="41">
        <v>1005440751.79</v>
      </c>
    </row>
    <row r="67" spans="1:9" ht="15.75" x14ac:dyDescent="0.2">
      <c r="A67" s="15" t="s">
        <v>57</v>
      </c>
      <c r="B67" s="19" t="s">
        <v>127</v>
      </c>
      <c r="C67" s="63">
        <v>938418328.12</v>
      </c>
      <c r="D67" s="63">
        <f>Изменения!C67-Изменения!D67</f>
        <v>-1613848.3600000143</v>
      </c>
      <c r="E67" s="50">
        <f>Изменения!D67-Изменения!E67</f>
        <v>-24376151.639999986</v>
      </c>
      <c r="F67" s="50">
        <f>Изменения!E67-Изменения!F67</f>
        <v>-1848452.7799999714</v>
      </c>
      <c r="G67" s="43">
        <f>Изменения!F67-Изменения!G67</f>
        <v>-9024213.6000000238</v>
      </c>
      <c r="H67" s="42">
        <f>Изменения!G67-Изменения!H67</f>
        <v>-898965.77999997139</v>
      </c>
      <c r="I67" s="43">
        <v>976179960.27999997</v>
      </c>
    </row>
    <row r="68" spans="1:9" ht="30" customHeight="1" x14ac:dyDescent="0.2">
      <c r="A68" s="15" t="s">
        <v>58</v>
      </c>
      <c r="B68" s="19" t="s">
        <v>128</v>
      </c>
      <c r="C68" s="63">
        <v>29012032.850000001</v>
      </c>
      <c r="D68" s="63">
        <f>Изменения!C68-Изменения!D68</f>
        <v>-227760.18999999762</v>
      </c>
      <c r="E68" s="50">
        <f>Изменения!D68-Изменения!E68</f>
        <v>0</v>
      </c>
      <c r="F68" s="50">
        <f>Изменения!E68-Изменения!F68</f>
        <v>0</v>
      </c>
      <c r="G68" s="43">
        <f>Изменения!F68-Изменения!G68</f>
        <v>0</v>
      </c>
      <c r="H68" s="42">
        <f>Изменения!G68-Изменения!H68</f>
        <v>-20998.470000002533</v>
      </c>
      <c r="I68" s="43">
        <v>29260791.510000002</v>
      </c>
    </row>
    <row r="69" spans="1:9" ht="15.75" x14ac:dyDescent="0.2">
      <c r="A69" s="16" t="s">
        <v>59</v>
      </c>
      <c r="B69" s="18" t="s">
        <v>129</v>
      </c>
      <c r="C69" s="64">
        <v>5697581443.7799997</v>
      </c>
      <c r="D69" s="64">
        <f>Изменения!C69-Изменения!D69</f>
        <v>-804999157.2300005</v>
      </c>
      <c r="E69" s="42">
        <f>Изменения!D69-Изменения!E69</f>
        <v>836798864.14000034</v>
      </c>
      <c r="F69" s="42">
        <f>Изменения!E69-Изменения!F69</f>
        <v>-1472755738.1099997</v>
      </c>
      <c r="G69" s="41">
        <f>Изменения!F69-Изменения!G69</f>
        <v>-1500278174.5500011</v>
      </c>
      <c r="H69" s="42">
        <f>Изменения!G69-Изменения!H69</f>
        <v>-726432071.84000015</v>
      </c>
      <c r="I69" s="41">
        <v>9365247721.3700008</v>
      </c>
    </row>
    <row r="70" spans="1:9" ht="15.75" x14ac:dyDescent="0.2">
      <c r="A70" s="15" t="s">
        <v>60</v>
      </c>
      <c r="B70" s="19" t="s">
        <v>130</v>
      </c>
      <c r="C70" s="63">
        <v>2298561350.1900001</v>
      </c>
      <c r="D70" s="63">
        <f>Изменения!C70-Изменения!D70</f>
        <v>124978585.63999987</v>
      </c>
      <c r="E70" s="50">
        <f>Изменения!D70-Изменения!E70</f>
        <v>-7105739.1999998093</v>
      </c>
      <c r="F70" s="50">
        <f>Изменения!E70-Изменения!F70</f>
        <v>-479131180.53000021</v>
      </c>
      <c r="G70" s="43">
        <f>Изменения!F70-Изменения!G70</f>
        <v>-1004670726.2799997</v>
      </c>
      <c r="H70" s="42">
        <f>Изменения!G70-Изменения!H70</f>
        <v>-758353914.21999979</v>
      </c>
      <c r="I70" s="43">
        <v>4422844324.7799997</v>
      </c>
    </row>
    <row r="71" spans="1:9" ht="15.75" x14ac:dyDescent="0.2">
      <c r="A71" s="15" t="s">
        <v>61</v>
      </c>
      <c r="B71" s="19" t="s">
        <v>131</v>
      </c>
      <c r="C71" s="63">
        <v>2398962184.8099999</v>
      </c>
      <c r="D71" s="63">
        <f>Изменения!C71-Изменения!D71</f>
        <v>-292297404.5999999</v>
      </c>
      <c r="E71" s="50">
        <f>Изменения!D71-Изменения!E71</f>
        <v>85431600</v>
      </c>
      <c r="F71" s="50">
        <f>Изменения!E71-Изменения!F71</f>
        <v>-191841185.03999996</v>
      </c>
      <c r="G71" s="43">
        <f>Изменения!F71-Изменения!G71</f>
        <v>-352395407.47000027</v>
      </c>
      <c r="H71" s="42">
        <f>Изменения!G71-Изменения!H71</f>
        <v>57037279.389999866</v>
      </c>
      <c r="I71" s="43">
        <v>3093027302.5300002</v>
      </c>
    </row>
    <row r="72" spans="1:9" ht="30" customHeight="1" x14ac:dyDescent="0.2">
      <c r="A72" s="15" t="s">
        <v>62</v>
      </c>
      <c r="B72" s="19" t="s">
        <v>132</v>
      </c>
      <c r="C72" s="63">
        <v>56424825.200000003</v>
      </c>
      <c r="D72" s="63">
        <f>Изменения!C72-Изменения!D72</f>
        <v>0</v>
      </c>
      <c r="E72" s="50">
        <f>Изменения!D72-Изменения!E72</f>
        <v>-600000</v>
      </c>
      <c r="F72" s="50">
        <f>Изменения!E72-Изменения!F72</f>
        <v>0</v>
      </c>
      <c r="G72" s="43">
        <f>Изменения!F72-Изменения!G72</f>
        <v>-1597645.1999999955</v>
      </c>
      <c r="H72" s="42">
        <f>Изменения!G72-Изменения!H72</f>
        <v>0</v>
      </c>
      <c r="I72" s="43">
        <v>58622470.399999999</v>
      </c>
    </row>
    <row r="73" spans="1:9" ht="15.75" x14ac:dyDescent="0.2">
      <c r="A73" s="15" t="s">
        <v>63</v>
      </c>
      <c r="B73" s="19" t="s">
        <v>133</v>
      </c>
      <c r="C73" s="63">
        <v>124150150</v>
      </c>
      <c r="D73" s="63">
        <f>Изменения!C73-Изменения!D73</f>
        <v>0</v>
      </c>
      <c r="E73" s="50">
        <f>Изменения!D73-Изменения!E73</f>
        <v>0</v>
      </c>
      <c r="F73" s="50">
        <f>Изменения!E73-Изменения!F73</f>
        <v>0</v>
      </c>
      <c r="G73" s="43">
        <f>Изменения!F73-Изменения!G73</f>
        <v>-21788131.379999995</v>
      </c>
      <c r="H73" s="42">
        <f>Изменения!G73-Изменения!H73</f>
        <v>4677075</v>
      </c>
      <c r="I73" s="43">
        <v>141261206.38</v>
      </c>
    </row>
    <row r="74" spans="1:9" ht="42" customHeight="1" x14ac:dyDescent="0.2">
      <c r="A74" s="15" t="s">
        <v>64</v>
      </c>
      <c r="B74" s="19" t="s">
        <v>134</v>
      </c>
      <c r="C74" s="63">
        <v>146824798.75999999</v>
      </c>
      <c r="D74" s="63">
        <f>Изменения!C74-Изменения!D74</f>
        <v>-3999969</v>
      </c>
      <c r="E74" s="50">
        <f>Изменения!D74-Изменения!E74</f>
        <v>0</v>
      </c>
      <c r="F74" s="50">
        <f>Изменения!E74-Изменения!F74</f>
        <v>0</v>
      </c>
      <c r="G74" s="43">
        <f>Изменения!F74-Изменения!G74</f>
        <v>-15013595</v>
      </c>
      <c r="H74" s="42">
        <f>Изменения!G74-Изменения!H74</f>
        <v>-479000</v>
      </c>
      <c r="I74" s="43">
        <v>166317362.75999999</v>
      </c>
    </row>
    <row r="75" spans="1:9" ht="15.75" x14ac:dyDescent="0.2">
      <c r="A75" s="15" t="s">
        <v>160</v>
      </c>
      <c r="B75" s="19" t="s">
        <v>161</v>
      </c>
      <c r="C75" s="63">
        <v>0</v>
      </c>
      <c r="D75" s="63">
        <f>Изменения!C75-Изменения!D75</f>
        <v>0</v>
      </c>
      <c r="E75" s="50">
        <f>Изменения!D75-Изменения!E75</f>
        <v>0</v>
      </c>
      <c r="F75" s="49">
        <f>Изменения!E75-Изменения!F75</f>
        <v>0</v>
      </c>
      <c r="G75" s="58">
        <f>Изменения!F75-Изменения!G75</f>
        <v>0</v>
      </c>
      <c r="H75" s="42">
        <f>Изменения!G75-Изменения!H75</f>
        <v>0</v>
      </c>
      <c r="I75" s="76"/>
    </row>
    <row r="76" spans="1:9" ht="15.75" x14ac:dyDescent="0.2">
      <c r="A76" s="15" t="s">
        <v>65</v>
      </c>
      <c r="B76" s="19" t="s">
        <v>135</v>
      </c>
      <c r="C76" s="63">
        <v>672658134.82000005</v>
      </c>
      <c r="D76" s="63">
        <f>Изменения!C76-Изменения!D76</f>
        <v>-633680369.26999986</v>
      </c>
      <c r="E76" s="50">
        <f>Изменения!D76-Изменения!E76</f>
        <v>759073003.33999991</v>
      </c>
      <c r="F76" s="50">
        <f>Изменения!E76-Изменения!F76</f>
        <v>-801783372.53999996</v>
      </c>
      <c r="G76" s="43">
        <f>Изменения!F76-Изменения!G76</f>
        <v>-104812669.22000003</v>
      </c>
      <c r="H76" s="42">
        <f>Изменения!G76-Изменения!H76</f>
        <v>-29313512.00999999</v>
      </c>
      <c r="I76" s="43">
        <v>1483175054.52</v>
      </c>
    </row>
    <row r="77" spans="1:9" ht="15.75" x14ac:dyDescent="0.2">
      <c r="A77" s="16" t="s">
        <v>66</v>
      </c>
      <c r="B77" s="18">
        <v>1000</v>
      </c>
      <c r="C77" s="64">
        <v>15697565823.809999</v>
      </c>
      <c r="D77" s="64">
        <f>Изменения!C77-Изменения!D77</f>
        <v>359960.67000007629</v>
      </c>
      <c r="E77" s="42">
        <f>Изменения!D77-Изменения!E77</f>
        <v>-5296279</v>
      </c>
      <c r="F77" s="42">
        <f>Изменения!E77-Изменения!F77</f>
        <v>-586895557.45000076</v>
      </c>
      <c r="G77" s="41">
        <f>Изменения!F77-Изменения!G77</f>
        <v>-364865823.13999939</v>
      </c>
      <c r="H77" s="42">
        <f>Изменения!G77-Изменения!H77</f>
        <v>-701646.88000106812</v>
      </c>
      <c r="I77" s="41">
        <v>16654965169.610001</v>
      </c>
    </row>
    <row r="78" spans="1:9" ht="15.75" x14ac:dyDescent="0.2">
      <c r="A78" s="15" t="s">
        <v>67</v>
      </c>
      <c r="B78" s="19">
        <v>1001</v>
      </c>
      <c r="C78" s="63">
        <v>75147826.230000004</v>
      </c>
      <c r="D78" s="63">
        <f>Изменения!C78-Изменения!D78</f>
        <v>0</v>
      </c>
      <c r="E78" s="50">
        <f>Изменения!D78-Изменения!E78</f>
        <v>0</v>
      </c>
      <c r="F78" s="50">
        <f>Изменения!E78-Изменения!F78</f>
        <v>5000000</v>
      </c>
      <c r="G78" s="43">
        <f>Изменения!F78-Изменения!G78</f>
        <v>-169515.43999999762</v>
      </c>
      <c r="H78" s="42">
        <f>Изменения!G78-Изменения!H78</f>
        <v>3735700</v>
      </c>
      <c r="I78" s="43">
        <v>66581641.670000002</v>
      </c>
    </row>
    <row r="79" spans="1:9" ht="15.75" x14ac:dyDescent="0.2">
      <c r="A79" s="15" t="s">
        <v>68</v>
      </c>
      <c r="B79" s="19">
        <v>1002</v>
      </c>
      <c r="C79" s="63">
        <v>1690652398.74</v>
      </c>
      <c r="D79" s="63">
        <f>Изменения!C79-Изменения!D79</f>
        <v>0</v>
      </c>
      <c r="E79" s="50">
        <f>Изменения!D79-Изменения!E79</f>
        <v>0</v>
      </c>
      <c r="F79" s="50">
        <f>Изменения!E79-Изменения!F79</f>
        <v>-6780200</v>
      </c>
      <c r="G79" s="43">
        <f>Изменения!F79-Изменения!G79</f>
        <v>16471307.200000048</v>
      </c>
      <c r="H79" s="42">
        <f>Изменения!G79-Изменения!H79</f>
        <v>-38594894.269999981</v>
      </c>
      <c r="I79" s="43">
        <v>1719556185.8099999</v>
      </c>
    </row>
    <row r="80" spans="1:9" ht="15.75" x14ac:dyDescent="0.2">
      <c r="A80" s="15" t="s">
        <v>69</v>
      </c>
      <c r="B80" s="19">
        <v>1003</v>
      </c>
      <c r="C80" s="63">
        <v>9575207153.2700005</v>
      </c>
      <c r="D80" s="63">
        <f>Изменения!C80-Изменения!D80</f>
        <v>1608437.9600009918</v>
      </c>
      <c r="E80" s="50">
        <f>Изменения!D80-Изменения!E80</f>
        <v>-296279</v>
      </c>
      <c r="F80" s="50">
        <f>Изменения!E80-Изменения!F80</f>
        <v>-30898158.450000763</v>
      </c>
      <c r="G80" s="43">
        <f>Изменения!F80-Изменения!G80</f>
        <v>166739675.26000023</v>
      </c>
      <c r="H80" s="42">
        <f>Изменения!G80-Изменения!H80</f>
        <v>92528236.579999924</v>
      </c>
      <c r="I80" s="43">
        <v>9345525240.9200001</v>
      </c>
    </row>
    <row r="81" spans="1:9" ht="15.75" x14ac:dyDescent="0.2">
      <c r="A81" s="15" t="s">
        <v>70</v>
      </c>
      <c r="B81" s="19">
        <v>1004</v>
      </c>
      <c r="C81" s="63">
        <v>3992928533.5</v>
      </c>
      <c r="D81" s="63">
        <f>Изменения!C81-Изменения!D81</f>
        <v>0</v>
      </c>
      <c r="E81" s="50">
        <f>Изменения!D81-Изменения!E81</f>
        <v>-5000000</v>
      </c>
      <c r="F81" s="50">
        <f>Изменения!E81-Изменения!F81</f>
        <v>-548284090</v>
      </c>
      <c r="G81" s="43">
        <f>Изменения!F81-Изменения!G81</f>
        <v>-375596560.15999985</v>
      </c>
      <c r="H81" s="42">
        <f>Изменения!G81-Изменения!H81</f>
        <v>-59143088.5</v>
      </c>
      <c r="I81" s="43">
        <v>4980952272.1599998</v>
      </c>
    </row>
    <row r="82" spans="1:9" ht="15.75" x14ac:dyDescent="0.2">
      <c r="A82" s="15" t="s">
        <v>71</v>
      </c>
      <c r="B82" s="19">
        <v>1006</v>
      </c>
      <c r="C82" s="63">
        <v>363629912.06999999</v>
      </c>
      <c r="D82" s="63">
        <f>Изменения!C82-Изменения!D82</f>
        <v>-1248477.2900000215</v>
      </c>
      <c r="E82" s="50">
        <f>Изменения!D82-Изменения!E82</f>
        <v>0</v>
      </c>
      <c r="F82" s="50">
        <f>Изменения!E82-Изменения!F82</f>
        <v>-5933109</v>
      </c>
      <c r="G82" s="43">
        <f>Изменения!F82-Изменения!G82</f>
        <v>-172310730</v>
      </c>
      <c r="H82" s="42">
        <f>Изменения!G82-Изменения!H82</f>
        <v>772399.31000006199</v>
      </c>
      <c r="I82" s="43">
        <v>542349829.04999995</v>
      </c>
    </row>
    <row r="83" spans="1:9" ht="15.75" x14ac:dyDescent="0.2">
      <c r="A83" s="16" t="s">
        <v>72</v>
      </c>
      <c r="B83" s="18">
        <v>1100</v>
      </c>
      <c r="C83" s="64">
        <v>296207226.81</v>
      </c>
      <c r="D83" s="64">
        <f>Изменения!C83-Изменения!D83</f>
        <v>-29393081.269999981</v>
      </c>
      <c r="E83" s="42">
        <f>Изменения!D83-Изменения!E83</f>
        <v>4101448.0999999642</v>
      </c>
      <c r="F83" s="42">
        <f>Изменения!E83-Изменения!F83</f>
        <v>-9101448.0999999642</v>
      </c>
      <c r="G83" s="41">
        <f>Изменения!F83-Изменения!G83</f>
        <v>-19026852</v>
      </c>
      <c r="H83" s="42">
        <f>Изменения!G83-Изменения!H83</f>
        <v>32439670.620000005</v>
      </c>
      <c r="I83" s="41">
        <v>317187489.45999998</v>
      </c>
    </row>
    <row r="84" spans="1:9" ht="15.75" x14ac:dyDescent="0.2">
      <c r="A84" s="15" t="s">
        <v>73</v>
      </c>
      <c r="B84" s="19">
        <v>1101</v>
      </c>
      <c r="C84" s="63">
        <v>5987000</v>
      </c>
      <c r="D84" s="63">
        <f>Изменения!C84-Изменения!D84</f>
        <v>-276000</v>
      </c>
      <c r="E84" s="50">
        <f>Изменения!D84-Изменения!E84</f>
        <v>276000</v>
      </c>
      <c r="F84" s="50">
        <f>Изменения!E84-Изменения!F84</f>
        <v>-276000</v>
      </c>
      <c r="G84" s="43">
        <f>Изменения!F84-Изменения!G84</f>
        <v>0</v>
      </c>
      <c r="H84" s="42">
        <f>Изменения!G84-Изменения!H84</f>
        <v>-277997</v>
      </c>
      <c r="I84" s="43">
        <v>6540997</v>
      </c>
    </row>
    <row r="85" spans="1:9" ht="15.75" x14ac:dyDescent="0.2">
      <c r="A85" s="15" t="s">
        <v>74</v>
      </c>
      <c r="B85" s="19">
        <v>1102</v>
      </c>
      <c r="C85" s="63">
        <v>12492030.300000001</v>
      </c>
      <c r="D85" s="63">
        <f>Изменения!C85-Изменения!D85</f>
        <v>-29027468.300000001</v>
      </c>
      <c r="E85" s="50">
        <f>Изменения!D85-Изменения!E85</f>
        <v>8325448.1000000015</v>
      </c>
      <c r="F85" s="50">
        <f>Изменения!E85-Изменения!F85</f>
        <v>-8825448.1000000015</v>
      </c>
      <c r="G85" s="43">
        <f>Изменения!F85-Изменения!G85</f>
        <v>-11026852</v>
      </c>
      <c r="H85" s="42">
        <f>Изменения!G85-Изменения!H85</f>
        <v>-404446.1400000006</v>
      </c>
      <c r="I85" s="43">
        <v>53450796.740000002</v>
      </c>
    </row>
    <row r="86" spans="1:9" ht="15.75" x14ac:dyDescent="0.2">
      <c r="A86" s="15" t="s">
        <v>75</v>
      </c>
      <c r="B86" s="19">
        <v>1103</v>
      </c>
      <c r="C86" s="63">
        <v>267549314.31</v>
      </c>
      <c r="D86" s="63">
        <f>Изменения!C86-Изменения!D86</f>
        <v>0</v>
      </c>
      <c r="E86" s="50">
        <f>Изменения!D86-Изменения!E86</f>
        <v>-4500000</v>
      </c>
      <c r="F86" s="50">
        <f>Изменения!E86-Изменения!F86</f>
        <v>0</v>
      </c>
      <c r="G86" s="43">
        <f>Изменения!F86-Изменения!G86</f>
        <v>-8000000</v>
      </c>
      <c r="H86" s="42">
        <f>Изменения!G86-Изменения!H86</f>
        <v>33122113.75999999</v>
      </c>
      <c r="I86" s="43">
        <v>246927200.55000001</v>
      </c>
    </row>
    <row r="87" spans="1:9" ht="35.25" customHeight="1" x14ac:dyDescent="0.2">
      <c r="A87" s="15" t="s">
        <v>76</v>
      </c>
      <c r="B87" s="19">
        <v>1105</v>
      </c>
      <c r="C87" s="63">
        <v>10178882.199999999</v>
      </c>
      <c r="D87" s="63">
        <f>Изменения!C87-Изменения!D87</f>
        <v>-89612.970000000671</v>
      </c>
      <c r="E87" s="50">
        <f>Изменения!D87-Изменения!E87</f>
        <v>0</v>
      </c>
      <c r="F87" s="50">
        <f>Изменения!E87-Изменения!F87</f>
        <v>0</v>
      </c>
      <c r="G87" s="43">
        <f>Изменения!F87-Изменения!G87</f>
        <v>0</v>
      </c>
      <c r="H87" s="42">
        <f>Изменения!G87-Изменения!H87</f>
        <v>0</v>
      </c>
      <c r="I87" s="43">
        <v>10268495.17</v>
      </c>
    </row>
    <row r="88" spans="1:9" ht="15.75" x14ac:dyDescent="0.2">
      <c r="A88" s="16" t="s">
        <v>77</v>
      </c>
      <c r="B88" s="18">
        <v>1200</v>
      </c>
      <c r="C88" s="64">
        <v>107714627.33</v>
      </c>
      <c r="D88" s="64">
        <f>Изменения!C88-Изменения!D88</f>
        <v>-9458729.0700000077</v>
      </c>
      <c r="E88" s="42">
        <f>Изменения!D88-Изменения!E88</f>
        <v>0</v>
      </c>
      <c r="F88" s="42">
        <f>Изменения!E88-Изменения!F88</f>
        <v>0</v>
      </c>
      <c r="G88" s="41">
        <f>Изменения!F88-Изменения!G88</f>
        <v>0</v>
      </c>
      <c r="H88" s="42">
        <f>Изменения!G88-Изменения!H88</f>
        <v>-623767.19999998808</v>
      </c>
      <c r="I88" s="41">
        <v>117797123.59999999</v>
      </c>
    </row>
    <row r="89" spans="1:9" ht="15.75" x14ac:dyDescent="0.2">
      <c r="A89" s="15" t="s">
        <v>78</v>
      </c>
      <c r="B89" s="19">
        <v>1202</v>
      </c>
      <c r="C89" s="63">
        <v>85694642.099999994</v>
      </c>
      <c r="D89" s="63">
        <f>Изменения!C89-Изменения!D89</f>
        <v>-9256195.6000000089</v>
      </c>
      <c r="E89" s="50">
        <f>Изменения!D89-Изменения!E89</f>
        <v>0</v>
      </c>
      <c r="F89" s="50">
        <f>Изменения!E89-Изменения!F89</f>
        <v>0</v>
      </c>
      <c r="G89" s="43">
        <f>Изменения!F89-Изменения!G89</f>
        <v>0</v>
      </c>
      <c r="H89" s="42">
        <f>Изменения!G89-Изменения!H89</f>
        <v>-623767.20000000298</v>
      </c>
      <c r="I89" s="43">
        <v>95574604.900000006</v>
      </c>
    </row>
    <row r="90" spans="1:9" ht="33" customHeight="1" x14ac:dyDescent="0.2">
      <c r="A90" s="15" t="s">
        <v>79</v>
      </c>
      <c r="B90" s="19">
        <v>1204</v>
      </c>
      <c r="C90" s="63">
        <v>22019985.23</v>
      </c>
      <c r="D90" s="63">
        <f>Изменения!C90-Изменения!D90</f>
        <v>-202533.46999999881</v>
      </c>
      <c r="E90" s="50">
        <f>Изменения!D90-Изменения!E90</f>
        <v>0</v>
      </c>
      <c r="F90" s="50">
        <f>Изменения!E90-Изменения!F90</f>
        <v>0</v>
      </c>
      <c r="G90" s="50">
        <f>Изменения!F90-Изменения!G90</f>
        <v>0</v>
      </c>
      <c r="H90" s="42">
        <f>Изменения!G90-Изменения!H90</f>
        <v>0</v>
      </c>
      <c r="I90" s="43">
        <v>22222518.699999999</v>
      </c>
    </row>
    <row r="91" spans="1:9" ht="31.5" customHeight="1" x14ac:dyDescent="0.2">
      <c r="A91" s="16" t="s">
        <v>80</v>
      </c>
      <c r="B91" s="18">
        <v>1300</v>
      </c>
      <c r="C91" s="64">
        <v>405764073.32999998</v>
      </c>
      <c r="D91" s="64">
        <f>Изменения!C91-Изменения!D91</f>
        <v>105000000</v>
      </c>
      <c r="E91" s="42">
        <f>Изменения!D91-Изменения!E91</f>
        <v>0</v>
      </c>
      <c r="F91" s="42">
        <f>Изменения!E91-Изменения!F91</f>
        <v>0</v>
      </c>
      <c r="G91" s="42">
        <f>Изменения!F91-Изменения!G91</f>
        <v>242931773.80999997</v>
      </c>
      <c r="H91" s="42">
        <f>Изменения!G91-Изменения!H91</f>
        <v>0</v>
      </c>
      <c r="I91" s="41">
        <v>57832299.520000003</v>
      </c>
    </row>
    <row r="92" spans="1:9" ht="33" customHeight="1" x14ac:dyDescent="0.2">
      <c r="A92" s="15" t="s">
        <v>81</v>
      </c>
      <c r="B92" s="19">
        <v>1301</v>
      </c>
      <c r="C92" s="63">
        <v>405764073.32999998</v>
      </c>
      <c r="D92" s="63">
        <f>Изменения!C92-Изменения!D92</f>
        <v>105000000</v>
      </c>
      <c r="E92" s="50">
        <f>Изменения!D92-Изменения!E92</f>
        <v>0</v>
      </c>
      <c r="F92" s="50">
        <f>Изменения!E92-Изменения!F92</f>
        <v>0</v>
      </c>
      <c r="G92" s="50">
        <f>Изменения!F92-Изменения!G92</f>
        <v>242931773.80999997</v>
      </c>
      <c r="H92" s="42">
        <f>Изменения!G92-Изменения!H92</f>
        <v>0</v>
      </c>
      <c r="I92" s="43">
        <v>57832299.520000003</v>
      </c>
    </row>
    <row r="93" spans="1:9" ht="55.5" customHeight="1" x14ac:dyDescent="0.2">
      <c r="A93" s="16" t="s">
        <v>82</v>
      </c>
      <c r="B93" s="21">
        <v>1400</v>
      </c>
      <c r="C93" s="64">
        <v>4624338970</v>
      </c>
      <c r="D93" s="64">
        <f>Изменения!C93-Изменения!D93</f>
        <v>0</v>
      </c>
      <c r="E93" s="42">
        <f>Изменения!D93-Изменения!E93</f>
        <v>0</v>
      </c>
      <c r="F93" s="42">
        <f>Изменения!E93-Изменения!F93</f>
        <v>-22003800</v>
      </c>
      <c r="G93" s="42">
        <f>Изменения!F93-Изменения!G93</f>
        <v>-299400000</v>
      </c>
      <c r="H93" s="42">
        <f>Изменения!G93-Изменения!H93</f>
        <v>-115203368</v>
      </c>
      <c r="I93" s="41">
        <v>5060946138</v>
      </c>
    </row>
    <row r="94" spans="1:9" ht="46.5" customHeight="1" x14ac:dyDescent="0.2">
      <c r="A94" s="15" t="s">
        <v>83</v>
      </c>
      <c r="B94" s="22">
        <v>1401</v>
      </c>
      <c r="C94" s="63">
        <v>3872232800</v>
      </c>
      <c r="D94" s="63">
        <f>Изменения!C94-Изменения!D94</f>
        <v>0</v>
      </c>
      <c r="E94" s="50">
        <f>Изменения!D94-Изменения!E94</f>
        <v>0</v>
      </c>
      <c r="F94" s="50">
        <f>Изменения!E94-Изменения!F94</f>
        <v>0</v>
      </c>
      <c r="G94" s="50">
        <f>Изменения!F94-Изменения!G94</f>
        <v>0</v>
      </c>
      <c r="H94" s="42">
        <f>Изменения!G94-Изменения!H94</f>
        <v>0</v>
      </c>
      <c r="I94" s="43">
        <v>3872232800</v>
      </c>
    </row>
    <row r="95" spans="1:9" ht="16.5" customHeight="1" x14ac:dyDescent="0.2">
      <c r="A95" s="17" t="s">
        <v>84</v>
      </c>
      <c r="B95" s="22">
        <v>1402</v>
      </c>
      <c r="C95" s="63">
        <v>752106170</v>
      </c>
      <c r="D95" s="63">
        <f>Изменения!C95-Изменения!D95</f>
        <v>0</v>
      </c>
      <c r="E95" s="50">
        <f>Изменения!D95-Изменения!E95</f>
        <v>0</v>
      </c>
      <c r="F95" s="51">
        <f>Изменения!E95-Изменения!F95</f>
        <v>0</v>
      </c>
      <c r="G95" s="51">
        <f>Изменения!F95-Изменения!G95</f>
        <v>-299400000</v>
      </c>
      <c r="H95" s="42">
        <f>Изменения!G95-Изменения!H95</f>
        <v>-115203368</v>
      </c>
      <c r="I95" s="43">
        <v>1166709538</v>
      </c>
    </row>
    <row r="96" spans="1:9" ht="31.5" customHeight="1" x14ac:dyDescent="0.2">
      <c r="A96" s="37" t="s">
        <v>136</v>
      </c>
      <c r="B96" s="38">
        <v>1403</v>
      </c>
      <c r="C96" s="67">
        <v>0</v>
      </c>
      <c r="D96" s="67">
        <f>Изменения!C96-Изменения!D96</f>
        <v>0</v>
      </c>
      <c r="E96" s="49">
        <f>Изменения!D96-Изменения!E96</f>
        <v>0</v>
      </c>
      <c r="F96" s="49">
        <f>Изменения!E96-Изменения!F96</f>
        <v>-22003800</v>
      </c>
      <c r="G96" s="49">
        <f>Изменения!F96-Изменения!G96</f>
        <v>0</v>
      </c>
      <c r="H96" s="42">
        <f>Изменения!G96-Изменения!H96</f>
        <v>0</v>
      </c>
      <c r="I96" s="58">
        <v>22003800</v>
      </c>
    </row>
    <row r="97" spans="3:9" x14ac:dyDescent="0.2">
      <c r="C97" s="68"/>
      <c r="D97" s="68"/>
      <c r="E97" s="25"/>
      <c r="F97" s="26"/>
      <c r="G97" s="25"/>
      <c r="H97" s="25"/>
      <c r="I97" s="25"/>
    </row>
    <row r="99" spans="3:9" ht="15" x14ac:dyDescent="0.25">
      <c r="C99" s="69">
        <f>C24-C25-C34-C36-C40-C49-C54-C58-C66-C69-C77-C83-C88-C91-C93</f>
        <v>0</v>
      </c>
      <c r="D99" s="69">
        <f t="shared" ref="D99:E99" si="0">D24-D25-D34-D36-D40-D49-D54-D58-D66-D69-D77-D83-D88-D91-D93</f>
        <v>5.5134296417236328E-7</v>
      </c>
      <c r="E99" s="27">
        <f t="shared" si="0"/>
        <v>1.7881393432617188E-7</v>
      </c>
      <c r="F99" s="27">
        <f>F24-F25-F34-F36-F40-F49-F54-F58-F66-F69-F77-F83-F88-F91-F93</f>
        <v>1.9669532775878906E-6</v>
      </c>
      <c r="G99" s="27">
        <f>G24-G25-G34-G36-G40-G49-G54-G58-G66-G69-G77-G83-G88-G91-G93</f>
        <v>1.9073486328125E-6</v>
      </c>
      <c r="H99" s="27">
        <f>H24-H25-H34-H36-H40-H49-H54-H58-H66-H69-H77-H83-H88-H91-H93</f>
        <v>2.9802322387695313E-7</v>
      </c>
      <c r="I99" s="27">
        <f>I24-I25-I34-I36-I40-I49-I54-I58-I66-I69-I77-I83-I88-I91-I93</f>
        <v>0</v>
      </c>
    </row>
    <row r="100" spans="3:9" ht="15" x14ac:dyDescent="0.25">
      <c r="C100" s="69">
        <f t="shared" ref="C100:I100" si="1">C25-C26-C27-C28-C29-C30-C31-C32-C33</f>
        <v>0</v>
      </c>
      <c r="D100" s="69">
        <f t="shared" si="1"/>
        <v>-5.9604644775390625E-8</v>
      </c>
      <c r="E100" s="27">
        <f t="shared" si="1"/>
        <v>0</v>
      </c>
      <c r="F100" s="27">
        <f t="shared" si="1"/>
        <v>2.384185791015625E-7</v>
      </c>
      <c r="G100" s="27">
        <f t="shared" si="1"/>
        <v>0</v>
      </c>
      <c r="H100" s="27">
        <f t="shared" ref="H100" si="2">H25-H26-H27-H28-H29-H30-H31-H32-H33</f>
        <v>2.5331974029541016E-7</v>
      </c>
      <c r="I100" s="27">
        <f t="shared" si="1"/>
        <v>0</v>
      </c>
    </row>
    <row r="101" spans="3:9" ht="15" x14ac:dyDescent="0.25">
      <c r="C101" s="69">
        <f>C34-C35</f>
        <v>0</v>
      </c>
      <c r="D101" s="69">
        <f t="shared" ref="D101:I101" si="3">D34-D35</f>
        <v>0</v>
      </c>
      <c r="E101" s="27">
        <f t="shared" si="3"/>
        <v>0</v>
      </c>
      <c r="F101" s="27">
        <f t="shared" si="3"/>
        <v>0</v>
      </c>
      <c r="G101" s="27">
        <f t="shared" si="3"/>
        <v>0</v>
      </c>
      <c r="H101" s="27">
        <f t="shared" ref="H101" si="4">H34-H35</f>
        <v>0</v>
      </c>
      <c r="I101" s="27">
        <f t="shared" si="3"/>
        <v>0</v>
      </c>
    </row>
    <row r="102" spans="3:9" ht="15" x14ac:dyDescent="0.25">
      <c r="C102" s="69">
        <f t="shared" ref="C102:I102" si="5">C36-C37-C38-C39</f>
        <v>0</v>
      </c>
      <c r="D102" s="69">
        <f t="shared" si="5"/>
        <v>0</v>
      </c>
      <c r="E102" s="27">
        <f t="shared" si="5"/>
        <v>-5.9604644775390625E-8</v>
      </c>
      <c r="F102" s="27">
        <f t="shared" si="5"/>
        <v>5.9604644775390625E-8</v>
      </c>
      <c r="G102" s="27">
        <f t="shared" si="5"/>
        <v>-5.9604644775390625E-8</v>
      </c>
      <c r="H102" s="27">
        <f t="shared" ref="H102" si="6">H36-H37-H38-H39</f>
        <v>4.6566128730773926E-9</v>
      </c>
      <c r="I102" s="27">
        <f t="shared" si="5"/>
        <v>0</v>
      </c>
    </row>
    <row r="103" spans="3:9" ht="15" x14ac:dyDescent="0.25">
      <c r="C103" s="69">
        <f t="shared" ref="C103:D103" si="7">C40-C41-C42-C43-C44-C45-C46-C48</f>
        <v>-7.7486038208007813E-7</v>
      </c>
      <c r="D103" s="69">
        <f t="shared" si="7"/>
        <v>7.7486038208007813E-7</v>
      </c>
      <c r="E103" s="27">
        <f>E40-E41-E42-E43-E44-E45-E46-E47-E48</f>
        <v>4.1723251342773438E-7</v>
      </c>
      <c r="F103" s="27">
        <f>F40-F41-F42-F43-F44-F45-F46-F47-F48</f>
        <v>-4.76837158203125E-7</v>
      </c>
      <c r="G103" s="27">
        <f>G40-G41-G42-G43-G44-G45-G46-G47-G48</f>
        <v>-1.1324882507324219E-6</v>
      </c>
      <c r="H103" s="27">
        <f>H40-H41-H42-H43-H44-H45-H46-H47-H48</f>
        <v>1.8477439880371094E-6</v>
      </c>
      <c r="I103" s="27">
        <f>I40-I41-I42-I43-I44-I45-I46-I47-I48</f>
        <v>-9.5367431640625E-7</v>
      </c>
    </row>
    <row r="104" spans="3:9" ht="15" x14ac:dyDescent="0.25">
      <c r="C104" s="69">
        <f t="shared" ref="C104:I104" si="8">C49-C50-C51-C52-C53</f>
        <v>0</v>
      </c>
      <c r="D104" s="69">
        <f t="shared" si="8"/>
        <v>-2.384185791015625E-7</v>
      </c>
      <c r="E104" s="27">
        <f t="shared" si="8"/>
        <v>1.1920928955078125E-7</v>
      </c>
      <c r="F104" s="27">
        <f t="shared" si="8"/>
        <v>-2.384185791015625E-7</v>
      </c>
      <c r="G104" s="27">
        <f t="shared" si="8"/>
        <v>2.6822090148925781E-7</v>
      </c>
      <c r="H104" s="27">
        <f t="shared" ref="H104" si="9">H49-H50-H51-H52-H53</f>
        <v>-3.5762786865234375E-7</v>
      </c>
      <c r="I104" s="27">
        <f t="shared" si="8"/>
        <v>0</v>
      </c>
    </row>
    <row r="105" spans="3:9" ht="15" x14ac:dyDescent="0.25">
      <c r="C105" s="69">
        <f t="shared" ref="C105:I105" si="10">C54-C55-C56-C57</f>
        <v>2.9802322387695313E-8</v>
      </c>
      <c r="D105" s="69">
        <f t="shared" si="10"/>
        <v>0</v>
      </c>
      <c r="E105" s="27">
        <f t="shared" si="10"/>
        <v>0</v>
      </c>
      <c r="F105" s="27">
        <f t="shared" si="10"/>
        <v>0</v>
      </c>
      <c r="G105" s="27">
        <f t="shared" si="10"/>
        <v>0</v>
      </c>
      <c r="H105" s="27">
        <f t="shared" ref="H105" si="11">H54-H55-H56-H57</f>
        <v>5.9604644775390625E-8</v>
      </c>
      <c r="I105" s="27">
        <f t="shared" si="10"/>
        <v>-2.9802322387695313E-8</v>
      </c>
    </row>
    <row r="106" spans="3:9" ht="15" x14ac:dyDescent="0.25">
      <c r="C106" s="69">
        <f t="shared" ref="C106:I106" si="12">C58-C59-C60-C61-C62-C63-C64-C65</f>
        <v>-1.1026859283447266E-6</v>
      </c>
      <c r="D106" s="69">
        <f t="shared" si="12"/>
        <v>-2.9802322387695313E-7</v>
      </c>
      <c r="E106" s="27">
        <f t="shared" si="12"/>
        <v>7.4505805969238281E-8</v>
      </c>
      <c r="F106" s="27">
        <f t="shared" si="12"/>
        <v>0</v>
      </c>
      <c r="G106" s="27">
        <f t="shared" si="12"/>
        <v>-1.4007091522216797E-6</v>
      </c>
      <c r="H106" s="27">
        <f t="shared" ref="H106" si="13">H58-H59-H60-H61-H62-H63-H64-H65</f>
        <v>1.4156103134155273E-6</v>
      </c>
      <c r="I106" s="27">
        <f t="shared" si="12"/>
        <v>-1.4007091522216797E-6</v>
      </c>
    </row>
    <row r="107" spans="3:9" ht="15" x14ac:dyDescent="0.25">
      <c r="C107" s="69">
        <f t="shared" ref="C107:I107" si="14">C66-C67-C68</f>
        <v>0</v>
      </c>
      <c r="D107" s="69">
        <f t="shared" si="14"/>
        <v>5.9604644775390625E-8</v>
      </c>
      <c r="E107" s="27">
        <f t="shared" si="14"/>
        <v>0</v>
      </c>
      <c r="F107" s="27">
        <f t="shared" si="14"/>
        <v>-1.1920928955078125E-7</v>
      </c>
      <c r="G107" s="27">
        <f t="shared" si="14"/>
        <v>1.1920928955078125E-7</v>
      </c>
      <c r="H107" s="27">
        <f t="shared" ref="H107" si="15">H66-H67-H68</f>
        <v>-2.6077032089233398E-8</v>
      </c>
      <c r="I107" s="27">
        <f t="shared" si="14"/>
        <v>0</v>
      </c>
    </row>
    <row r="108" spans="3:9" ht="15" x14ac:dyDescent="0.25">
      <c r="C108" s="69">
        <f t="shared" ref="C108:E108" si="16">C69-C70-C71-C72-C73-C74-C75-C76</f>
        <v>0</v>
      </c>
      <c r="D108" s="69">
        <f t="shared" si="16"/>
        <v>0</v>
      </c>
      <c r="E108" s="27">
        <f t="shared" si="16"/>
        <v>0</v>
      </c>
      <c r="F108" s="27">
        <f>F69-F70-F71-F72-F73-F74-F75-F76</f>
        <v>0</v>
      </c>
      <c r="G108" s="27">
        <f>G69-G70-G71-G72-G73-G74-G75-G76</f>
        <v>-1.1324882507324219E-6</v>
      </c>
      <c r="H108" s="27">
        <f>H69-H70-H71-H72-H73-H74-H75-H76</f>
        <v>-2.384185791015625E-7</v>
      </c>
      <c r="I108" s="27">
        <f>I69-I70-I71-I72-I73-I74-I76</f>
        <v>0</v>
      </c>
    </row>
    <row r="109" spans="3:9" ht="15" x14ac:dyDescent="0.25">
      <c r="C109" s="69">
        <f t="shared" ref="C109:F109" si="17">C77-C78-C79-C80-C81-C82</f>
        <v>0</v>
      </c>
      <c r="D109" s="69">
        <f t="shared" si="17"/>
        <v>-8.9406967163085938E-7</v>
      </c>
      <c r="E109" s="27">
        <f t="shared" si="17"/>
        <v>0</v>
      </c>
      <c r="F109" s="27">
        <f t="shared" si="17"/>
        <v>0</v>
      </c>
      <c r="G109" s="27">
        <f>G77-G78-G79-G80-G81-G82</f>
        <v>2.384185791015625E-7</v>
      </c>
      <c r="H109" s="27">
        <f>H77-H78-H79-H80-H81-H82</f>
        <v>-1.0728836059570313E-6</v>
      </c>
      <c r="I109" s="27">
        <f>I77-I78-I79-I80-I81-I82</f>
        <v>1.1920928955078125E-6</v>
      </c>
    </row>
    <row r="110" spans="3:9" ht="15" x14ac:dyDescent="0.25">
      <c r="C110" s="69">
        <f t="shared" ref="C110:F110" si="18">C83-C84-C85-C86-C87</f>
        <v>0</v>
      </c>
      <c r="D110" s="69">
        <f t="shared" si="18"/>
        <v>2.0489096641540527E-8</v>
      </c>
      <c r="E110" s="27">
        <f t="shared" si="18"/>
        <v>-3.7252902984619141E-8</v>
      </c>
      <c r="F110" s="27">
        <f t="shared" si="18"/>
        <v>3.7252902984619141E-8</v>
      </c>
      <c r="G110" s="27">
        <f>G83-G84-G85-G86-G87</f>
        <v>0</v>
      </c>
      <c r="H110" s="27">
        <f>H83-H84-H85-H86-H87</f>
        <v>1.4901161193847656E-8</v>
      </c>
      <c r="I110" s="27">
        <f>I83-I84-I85-I86-I87</f>
        <v>-4.2840838432312012E-8</v>
      </c>
    </row>
    <row r="111" spans="3:9" ht="15" x14ac:dyDescent="0.25">
      <c r="C111" s="69">
        <f t="shared" ref="C111:F111" si="19">C88-C89-C90</f>
        <v>0</v>
      </c>
      <c r="D111" s="69">
        <f t="shared" si="19"/>
        <v>0</v>
      </c>
      <c r="E111" s="27">
        <f t="shared" si="19"/>
        <v>0</v>
      </c>
      <c r="F111" s="27">
        <f t="shared" si="19"/>
        <v>0</v>
      </c>
      <c r="G111" s="27">
        <f>G88-G89-G90</f>
        <v>0</v>
      </c>
      <c r="H111" s="27">
        <f>H88-H89-H90</f>
        <v>1.4901161193847656E-8</v>
      </c>
      <c r="I111" s="27">
        <f t="shared" ref="I111" si="20">I88-I89-I90</f>
        <v>0</v>
      </c>
    </row>
    <row r="112" spans="3:9" ht="15" x14ac:dyDescent="0.25">
      <c r="C112" s="69">
        <f t="shared" ref="C112:I112" si="21">C91-C92</f>
        <v>0</v>
      </c>
      <c r="D112" s="69">
        <f t="shared" si="21"/>
        <v>0</v>
      </c>
      <c r="E112" s="27">
        <f t="shared" si="21"/>
        <v>0</v>
      </c>
      <c r="F112" s="27">
        <f t="shared" si="21"/>
        <v>0</v>
      </c>
      <c r="G112" s="27">
        <f t="shared" si="21"/>
        <v>0</v>
      </c>
      <c r="H112" s="27">
        <f t="shared" ref="H112" si="22">H91-H92</f>
        <v>0</v>
      </c>
      <c r="I112" s="27">
        <f t="shared" si="21"/>
        <v>0</v>
      </c>
    </row>
    <row r="113" spans="3:9" ht="15" x14ac:dyDescent="0.25">
      <c r="C113" s="69">
        <f t="shared" ref="C113:I113" si="23">C93-C94-C95-C96</f>
        <v>0</v>
      </c>
      <c r="D113" s="69">
        <f t="shared" si="23"/>
        <v>0</v>
      </c>
      <c r="E113" s="27">
        <f t="shared" si="23"/>
        <v>0</v>
      </c>
      <c r="F113" s="27">
        <f t="shared" si="23"/>
        <v>0</v>
      </c>
      <c r="G113" s="27">
        <f t="shared" si="23"/>
        <v>0</v>
      </c>
      <c r="H113" s="27">
        <f t="shared" ref="H113" si="24">H93-H94-H95-H96</f>
        <v>0</v>
      </c>
      <c r="I113" s="27">
        <f t="shared" si="23"/>
        <v>0</v>
      </c>
    </row>
  </sheetData>
  <mergeCells count="2">
    <mergeCell ref="A1:I1"/>
    <mergeCell ref="A2:I2"/>
  </mergeCells>
  <pageMargins left="0" right="0" top="0.98425196850393704" bottom="0.59055118110236227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Изменения</vt:lpstr>
      <vt:lpstr>Изменения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Скалова Елена Александровна</cp:lastModifiedBy>
  <cp:lastPrinted>2017-04-25T13:11:26Z</cp:lastPrinted>
  <dcterms:created xsi:type="dcterms:W3CDTF">2014-03-24T07:39:29Z</dcterms:created>
  <dcterms:modified xsi:type="dcterms:W3CDTF">2022-04-18T08:43:32Z</dcterms:modified>
</cp:coreProperties>
</file>